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39-2020_1 - SO 101 Komun..." sheetId="2" r:id="rId2"/>
    <sheet name="039-2020_2 - SO 102 Komun..." sheetId="3" r:id="rId3"/>
    <sheet name="039-2020_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'039-2020_1 - SO 101 Komun...'!$C$86:$K$274</definedName>
    <definedName name="_xlnm.Print_Area" localSheetId="1">'039-2020_1 - SO 101 Komun...'!$C$4:$J$39,'039-2020_1 - SO 101 Komun...'!$C$45:$J$68,'039-2020_1 - SO 101 Komun...'!$C$74:$K$274</definedName>
    <definedName name="_xlnm.Print_Titles" localSheetId="1">'039-2020_1 - SO 101 Komun...'!$86:$86</definedName>
    <definedName name="_xlnm._FilterDatabase" localSheetId="2" hidden="1">'039-2020_2 - SO 102 Komun...'!$C$83:$K$166</definedName>
    <definedName name="_xlnm.Print_Area" localSheetId="2">'039-2020_2 - SO 102 Komun...'!$C$4:$J$39,'039-2020_2 - SO 102 Komun...'!$C$45:$J$65,'039-2020_2 - SO 102 Komun...'!$C$71:$K$166</definedName>
    <definedName name="_xlnm.Print_Titles" localSheetId="2">'039-2020_2 - SO 102 Komun...'!$83:$83</definedName>
    <definedName name="_xlnm._FilterDatabase" localSheetId="3" hidden="1">'039-2020_3 - VRN'!$C$79:$K$88</definedName>
    <definedName name="_xlnm.Print_Area" localSheetId="3">'039-2020_3 - VRN'!$C$4:$J$39,'039-2020_3 - VRN'!$C$45:$J$61,'039-2020_3 - VRN'!$C$67:$K$88</definedName>
    <definedName name="_xlnm.Print_Titles" localSheetId="3">'039-2020_3 - VRN'!$79:$79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4"/>
  <c r="E72"/>
  <c r="J55"/>
  <c r="J54"/>
  <c r="F52"/>
  <c r="E50"/>
  <c r="J18"/>
  <c r="E18"/>
  <c r="F77"/>
  <c r="J17"/>
  <c r="J15"/>
  <c r="E15"/>
  <c r="F76"/>
  <c r="J14"/>
  <c r="J12"/>
  <c r="J74"/>
  <c r="E7"/>
  <c r="E48"/>
  <c i="3" r="J37"/>
  <c r="J36"/>
  <c i="1" r="AY56"/>
  <c i="3" r="J35"/>
  <c i="1" r="AX56"/>
  <c i="3" r="BI165"/>
  <c r="BH165"/>
  <c r="BG165"/>
  <c r="BF165"/>
  <c r="T165"/>
  <c r="T164"/>
  <c r="R165"/>
  <c r="R164"/>
  <c r="P165"/>
  <c r="P164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74"/>
  <c i="2" r="J37"/>
  <c r="J36"/>
  <c i="1" r="AY55"/>
  <c i="2" r="J35"/>
  <c i="1" r="AX55"/>
  <c i="2" r="BI273"/>
  <c r="BH273"/>
  <c r="BG273"/>
  <c r="BF273"/>
  <c r="T273"/>
  <c r="T272"/>
  <c r="R273"/>
  <c r="R272"/>
  <c r="P273"/>
  <c r="P272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58"/>
  <c r="BH158"/>
  <c r="BG158"/>
  <c r="BF158"/>
  <c r="T158"/>
  <c r="R158"/>
  <c r="P158"/>
  <c r="BI146"/>
  <c r="BH146"/>
  <c r="BG146"/>
  <c r="BF146"/>
  <c r="T146"/>
  <c r="R146"/>
  <c r="P146"/>
  <c r="BI140"/>
  <c r="BH140"/>
  <c r="BG140"/>
  <c r="BF140"/>
  <c r="T140"/>
  <c r="R140"/>
  <c r="P140"/>
  <c r="BI127"/>
  <c r="BH127"/>
  <c r="BG127"/>
  <c r="BF127"/>
  <c r="T127"/>
  <c r="R127"/>
  <c r="P12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94"/>
  <c r="BH94"/>
  <c r="BG94"/>
  <c r="BF94"/>
  <c r="T94"/>
  <c r="R94"/>
  <c r="P94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83"/>
  <c r="J14"/>
  <c r="J12"/>
  <c r="J52"/>
  <c r="E7"/>
  <c r="E77"/>
  <c i="1" r="L50"/>
  <c r="AM50"/>
  <c r="AM49"/>
  <c r="L49"/>
  <c r="AM47"/>
  <c r="L47"/>
  <c r="L45"/>
  <c r="L44"/>
  <c i="2" r="J245"/>
  <c r="J169"/>
  <c r="BK247"/>
  <c r="BK189"/>
  <c r="J218"/>
  <c r="J247"/>
  <c r="J158"/>
  <c i="3" r="BK95"/>
  <c r="J130"/>
  <c r="BK130"/>
  <c i="4" r="J84"/>
  <c r="BK86"/>
  <c i="2" r="BK226"/>
  <c r="J127"/>
  <c r="J206"/>
  <c r="BK273"/>
  <c r="BK107"/>
  <c r="J235"/>
  <c i="3" r="J155"/>
  <c r="BK155"/>
  <c r="J145"/>
  <c i="4" r="J86"/>
  <c r="BK83"/>
  <c i="2" r="BK255"/>
  <c r="J140"/>
  <c r="J193"/>
  <c r="J146"/>
  <c r="J175"/>
  <c r="J246"/>
  <c i="3" r="J165"/>
  <c r="BK113"/>
  <c r="J109"/>
  <c r="J95"/>
  <c i="4" r="J87"/>
  <c i="2" r="BK249"/>
  <c i="1" r="AS54"/>
  <c i="2" r="BK260"/>
  <c r="J111"/>
  <c i="3" r="BK158"/>
  <c r="J136"/>
  <c r="BK145"/>
  <c i="4" r="BK82"/>
  <c i="2" r="BK218"/>
  <c r="J107"/>
  <c r="BK201"/>
  <c r="BK140"/>
  <c r="J241"/>
  <c r="J94"/>
  <c i="3" r="BK151"/>
  <c r="J87"/>
  <c i="4" r="BK87"/>
  <c i="2" r="J264"/>
  <c r="BK173"/>
  <c r="J242"/>
  <c r="J183"/>
  <c r="J265"/>
  <c r="BK183"/>
  <c i="3" r="J120"/>
  <c r="BK120"/>
  <c r="BK136"/>
  <c i="4" r="BK84"/>
  <c i="2" r="J197"/>
  <c r="J244"/>
  <c r="J201"/>
  <c r="BK264"/>
  <c r="BK175"/>
  <c i="3" r="J141"/>
  <c r="J158"/>
  <c i="4" r="BK85"/>
  <c i="2" r="BK211"/>
  <c r="BK158"/>
  <c r="BK206"/>
  <c r="BK90"/>
  <c r="J226"/>
  <c i="3" r="BK141"/>
  <c r="BK99"/>
  <c i="4" r="BK88"/>
  <c i="2" r="BK241"/>
  <c r="BK111"/>
  <c r="J239"/>
  <c r="J115"/>
  <c r="J273"/>
  <c r="BK193"/>
  <c i="3" r="J123"/>
  <c r="BK116"/>
  <c r="J103"/>
  <c i="4" r="J83"/>
  <c i="2" r="BK242"/>
  <c r="J249"/>
  <c r="BK197"/>
  <c r="BK246"/>
  <c r="J189"/>
  <c r="J255"/>
  <c r="BK169"/>
  <c i="3" r="J99"/>
  <c r="BK87"/>
  <c r="BK109"/>
  <c i="4" r="J82"/>
  <c i="2" r="BK239"/>
  <c r="J90"/>
  <c r="J211"/>
  <c r="J260"/>
  <c r="BK94"/>
  <c r="BK244"/>
  <c r="BK146"/>
  <c i="3" r="BK165"/>
  <c r="J116"/>
  <c r="BK123"/>
  <c i="4" r="J88"/>
  <c i="2" r="BK235"/>
  <c r="BK115"/>
  <c r="BK265"/>
  <c r="BK127"/>
  <c r="BK245"/>
  <c r="J173"/>
  <c i="3" r="BK103"/>
  <c r="J151"/>
  <c r="J113"/>
  <c i="4" r="J85"/>
  <c i="2" l="1" r="R89"/>
  <c r="R182"/>
  <c r="T210"/>
  <c r="BK248"/>
  <c r="J248"/>
  <c r="J66"/>
  <c i="3" r="P86"/>
  <c r="P115"/>
  <c r="BK150"/>
  <c r="J150"/>
  <c r="J63"/>
  <c i="2" r="BK89"/>
  <c r="P182"/>
  <c r="BK210"/>
  <c r="J210"/>
  <c r="J64"/>
  <c r="BK234"/>
  <c r="J234"/>
  <c r="J65"/>
  <c r="P248"/>
  <c i="3" r="BK86"/>
  <c r="BK115"/>
  <c r="J115"/>
  <c r="J62"/>
  <c r="P150"/>
  <c i="4" r="P81"/>
  <c r="P80"/>
  <c i="1" r="AU57"/>
  <c i="2" r="T89"/>
  <c r="T182"/>
  <c r="P210"/>
  <c r="P234"/>
  <c r="T234"/>
  <c r="T248"/>
  <c i="3" r="T86"/>
  <c r="T115"/>
  <c r="R150"/>
  <c i="4" r="R81"/>
  <c r="R80"/>
  <c i="2" r="P89"/>
  <c r="P88"/>
  <c r="P87"/>
  <c i="1" r="AU55"/>
  <c i="2" r="BK182"/>
  <c r="J182"/>
  <c r="J62"/>
  <c r="R210"/>
  <c r="R234"/>
  <c r="R248"/>
  <c i="3" r="R86"/>
  <c r="R115"/>
  <c r="T150"/>
  <c i="4" r="BK81"/>
  <c r="J81"/>
  <c r="J60"/>
  <c r="T81"/>
  <c r="T80"/>
  <c i="2" r="BK272"/>
  <c r="J272"/>
  <c r="J67"/>
  <c i="3" r="BK164"/>
  <c r="J164"/>
  <c r="J64"/>
  <c i="2" r="BK205"/>
  <c r="J205"/>
  <c r="J63"/>
  <c i="4" r="J52"/>
  <c r="BE83"/>
  <c i="3" r="J86"/>
  <c r="J61"/>
  <c i="4" r="BE82"/>
  <c r="BE85"/>
  <c r="F54"/>
  <c r="E70"/>
  <c r="BE84"/>
  <c r="BE86"/>
  <c r="BE88"/>
  <c r="F55"/>
  <c r="BE87"/>
  <c i="3" r="BE151"/>
  <c r="E48"/>
  <c r="J52"/>
  <c r="F54"/>
  <c r="F55"/>
  <c r="BE87"/>
  <c r="BE99"/>
  <c r="BE109"/>
  <c r="BE113"/>
  <c r="BE116"/>
  <c r="BE120"/>
  <c r="BE130"/>
  <c r="BE158"/>
  <c r="BE165"/>
  <c i="2" r="J89"/>
  <c r="J61"/>
  <c i="3" r="BE95"/>
  <c r="BE141"/>
  <c r="BE103"/>
  <c r="BE123"/>
  <c r="BE136"/>
  <c r="BE145"/>
  <c r="BE155"/>
  <c i="2" r="F54"/>
  <c r="F55"/>
  <c r="J81"/>
  <c r="BE127"/>
  <c r="BE197"/>
  <c r="BE206"/>
  <c r="BE211"/>
  <c r="BE249"/>
  <c r="E48"/>
  <c r="BE140"/>
  <c r="BE146"/>
  <c r="BE158"/>
  <c r="BE169"/>
  <c r="BE189"/>
  <c r="BE193"/>
  <c r="BE201"/>
  <c r="BE218"/>
  <c r="BE226"/>
  <c r="BE235"/>
  <c r="BE239"/>
  <c r="BE241"/>
  <c r="BE260"/>
  <c r="BE264"/>
  <c r="BE90"/>
  <c r="BE107"/>
  <c r="BE111"/>
  <c r="BE115"/>
  <c r="BE173"/>
  <c r="BE242"/>
  <c r="BE244"/>
  <c r="BE245"/>
  <c r="BE94"/>
  <c r="BE175"/>
  <c r="BE183"/>
  <c r="BE246"/>
  <c r="BE247"/>
  <c r="BE255"/>
  <c r="BE265"/>
  <c r="BE273"/>
  <c r="F35"/>
  <c i="1" r="BB55"/>
  <c i="4" r="F36"/>
  <c i="1" r="BC57"/>
  <c i="2" r="F36"/>
  <c i="1" r="BC55"/>
  <c i="4" r="F34"/>
  <c i="1" r="BA57"/>
  <c i="3" r="F36"/>
  <c i="1" r="BC56"/>
  <c i="2" r="F37"/>
  <c i="1" r="BD55"/>
  <c i="3" r="F34"/>
  <c i="1" r="BA56"/>
  <c i="2" r="F34"/>
  <c i="1" r="BA55"/>
  <c i="3" r="F37"/>
  <c i="1" r="BD56"/>
  <c i="3" r="J34"/>
  <c i="1" r="AW56"/>
  <c i="2" r="J34"/>
  <c i="1" r="AW55"/>
  <c i="4" r="J34"/>
  <c i="1" r="AW57"/>
  <c i="3" r="F35"/>
  <c i="1" r="BB56"/>
  <c i="4" r="F35"/>
  <c i="1" r="BB57"/>
  <c i="4" r="F37"/>
  <c i="1" r="BD57"/>
  <c i="3" l="1" r="R85"/>
  <c r="R84"/>
  <c r="BK85"/>
  <c r="BK84"/>
  <c r="J84"/>
  <c r="J59"/>
  <c r="T85"/>
  <c r="T84"/>
  <c r="P85"/>
  <c r="P84"/>
  <c i="1" r="AU56"/>
  <c i="2" r="T88"/>
  <c r="T87"/>
  <c r="BK88"/>
  <c r="BK87"/>
  <c r="J87"/>
  <c r="J59"/>
  <c r="R88"/>
  <c r="R87"/>
  <c i="4" r="BK80"/>
  <c r="J80"/>
  <c r="J59"/>
  <c i="1" r="AU54"/>
  <c r="BB54"/>
  <c r="W31"/>
  <c i="2" r="J33"/>
  <c i="1" r="AV55"/>
  <c r="AT55"/>
  <c i="3" r="J33"/>
  <c i="1" r="AV56"/>
  <c r="AT56"/>
  <c r="BA54"/>
  <c r="W30"/>
  <c i="3" r="F33"/>
  <c i="1" r="AZ56"/>
  <c r="BC54"/>
  <c r="AY54"/>
  <c i="4" r="J33"/>
  <c i="1" r="AV57"/>
  <c r="AT57"/>
  <c r="BD54"/>
  <c r="W33"/>
  <c i="4" r="F33"/>
  <c i="1" r="AZ57"/>
  <c i="2" r="F33"/>
  <c i="1" r="AZ55"/>
  <c i="2" l="1" r="J88"/>
  <c r="J60"/>
  <c i="3" r="J85"/>
  <c r="J60"/>
  <c i="4" r="J30"/>
  <c i="1" r="AG57"/>
  <c r="AZ54"/>
  <c r="W29"/>
  <c r="AX54"/>
  <c i="2" r="J30"/>
  <c i="1" r="AG55"/>
  <c r="AW54"/>
  <c r="AK30"/>
  <c i="3" r="J30"/>
  <c i="1" r="AG56"/>
  <c r="W32"/>
  <c i="2" l="1" r="J39"/>
  <c i="4" r="J39"/>
  <c i="3" r="J39"/>
  <c i="1" r="AN56"/>
  <c r="AN55"/>
  <c r="AN57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<sst xmlns="http://schemas.openxmlformats.org/spreadsheetml/2006/main">
  <si>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</si>
  <si>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</si>
  <si>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</si>
  <si>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</si>
  <si>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</si>
  <si>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{a0eaa25b-148e-44cd-8b84-e5aa563f5a60}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</si>
  <si>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</si>
  <si>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</si>
  <si>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</si>
  <si>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</si>
  <si>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</si>
  <si>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</si>
  <si>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</si>
  <si>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</si>
  <si>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039/2020_1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</si>
  <si>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</si>
  <si>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</si>
  <si>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Základní technická vybavenost pro lokalitu Piskačův sad</t>
  </si>
  <si>
    <t>KSO:</t>
  </si>
  <si>
    <t/>
  </si>
  <si>
    <t>CC-CZ:</t>
  </si>
  <si>
    <t>Místo:</t>
  </si>
  <si>
    <t>Olešnice</t>
  </si>
  <si>
    <t>Datum:</t>
  </si>
  <si>
    <t>31. 1. 2022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</si>
  <si>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</si>
  <si>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</si>
  <si>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</si>
  <si>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</si>
  <si>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</si>
  <si>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</si>
  <si>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</si>
  <si>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</si>
  <si>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</si>
  <si>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</si>
  <si>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</si>
  <si>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</si>
  <si>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</si>
  <si>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</si>
  <si>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</si>
  <si>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</si>
  <si>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</si>
  <si>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</si>
  <si>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</si>
  <si>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</si>
  <si>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</si>
  <si>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</si>
  <si>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</si>
  <si>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</si>
  <si>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</si>
  <si>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</si>
  <si>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</si>
  <si>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</si>
  <si>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</si>
  <si>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</si>
  <si>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</si>
  <si>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</si>
  <si>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</si>
  <si>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</si>
  <si>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</si>
  <si>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</si>
  <si>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</si>
  <si>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</si>
  <si>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</si>
  <si>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</si>
  <si>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</si>
  <si>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</si>
  <si>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</si>
  <si>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</si>
  <si>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</si>
  <si>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</si>
  <si>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</si>
  <si>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</si>
  <si>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</si>
  <si>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</si>
  <si>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</si>
  <si>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</si>
  <si>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</si>
  <si>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 Komunikace podklaní vrstvy</t>
  </si>
  <si>
    <t>STA</t>
  </si>
  <si>
    <t>1</t>
  </si>
  <si>
    <t>{54ce4c0e-f297-4e3d-9c84-29c765dae774}</t>
  </si>
  <si>
    <t>2</t>
  </si>
  <si>
    <t>039/2020_2</t>
  </si>
  <si>
    <t>SO 102 Komunikace kryt</t>
  </si>
  <si>
    <t>{e114889f-bc46-45be-ae03-28f630a4084b}</t>
  </si>
  <si>
    <t>039/2020_3</t>
  </si>
  <si>
    <t>VRN</t>
  </si>
  <si>
    <t>{e71a9f4d-486f-4c43-bc24-0a11574f3f35}</t>
  </si>
  <si>
    <t>KRYCÍ LIST SOUPISU PRACÍ</t>
  </si>
  <si>
    <t>Objekt:</t>
  </si>
  <si>
    <t>039/2020_1 - SO 101 Komunikace podklaní vrstvy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</si>
  <si>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</si>
  <si>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</si>
  <si>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</si>
  <si>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</si>
  <si>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</si>
  <si>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</si>
  <si>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</si>
  <si>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</si>
  <si>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</si>
  <si>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</si>
  <si>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</si>
  <si>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</si>
  <si>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</si>
  <si>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</si>
  <si>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</si>
  <si>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</si>
  <si>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</si>
  <si>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</si>
  <si>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</si>
  <si>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</si>
  <si>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</si>
  <si>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</si>
  <si>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</si>
  <si>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</si>
  <si>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</si>
  <si>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</si>
  <si>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</si>
  <si>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</si>
  <si>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</si>
  <si>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</si>
  <si>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</si>
  <si>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</si>
  <si>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</si>
  <si>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01</t>
  </si>
  <si>
    <t>4</t>
  </si>
  <si>
    <t>-1918919200</t>
  </si>
  <si>
    <t>Online PSC</t>
  </si>
  <si>
    <t>https://podminky.urs.cz/item/CS_URS_2022_01/121151125</t>
  </si>
  <si>
    <t>VV</t>
  </si>
  <si>
    <t>"dle přílohy D.1.1.2 a D.1.1.4"</t>
  </si>
  <si>
    <t>"sejmutí ornice" 4814</t>
  </si>
  <si>
    <t>122251106</t>
  </si>
  <si>
    <t>Odkopávky a prokopávky nezapažené strojně v hornině třídy těžitelnosti I skupiny 3 přes 1 000 do 5 000 m3</t>
  </si>
  <si>
    <t>m3</t>
  </si>
  <si>
    <t>803201200</t>
  </si>
  <si>
    <t>https://podminky.urs.cz/item/CS_URS_2022_01/122251106</t>
  </si>
  <si>
    <t>"dle přílohy D.1.1.2 a D.1.1.4 a rozpis výměr"</t>
  </si>
  <si>
    <t>"odkopávky dle rozpisu výměr"</t>
  </si>
  <si>
    <t>"úsek A"1533,45</t>
  </si>
  <si>
    <t>"úsek B"20,76</t>
  </si>
  <si>
    <t>Mezisoučet</t>
  </si>
  <si>
    <t>3</t>
  </si>
  <si>
    <t>"sanace v případě neúnosného podloží dle PD"</t>
  </si>
  <si>
    <t>"sanace komunikace"(1094+910+186)*0,2</t>
  </si>
  <si>
    <t>"sanace parkovací stání"(5*11)*0,2</t>
  </si>
  <si>
    <t>"sanace chodník"(197+9)*0,2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</si>
  <si>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</si>
  <si>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</si>
  <si>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</si>
  <si>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-1118878183</t>
  </si>
  <si>
    <t>https://podminky.urs.cz/item/CS_URS_2022_01/132251102</t>
  </si>
  <si>
    <t>"přípojky UV"(7,5+1+3+4+3+4+4+2+1)*0,8*1,5</t>
  </si>
  <si>
    <t>133251101</t>
  </si>
  <si>
    <t>Hloubení nezapažených šachet strojně v hornině třídy těžitelnosti I skupiny 3 do 20 m3</t>
  </si>
  <si>
    <t>571830427</t>
  </si>
  <si>
    <t>https://podminky.urs.cz/item/CS_URS_2022_01/133251101</t>
  </si>
  <si>
    <t>"šachty pro uliční vpusti"9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</si>
  <si>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</si>
  <si>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</si>
  <si>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</si>
  <si>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-1680710631</t>
  </si>
  <si>
    <t>https://podminky.urs.cz/item/CS_URS_2022_01/162751117</t>
  </si>
  <si>
    <t>"odkopávky"1554,21</t>
  </si>
  <si>
    <t>"sanace"490,20</t>
  </si>
  <si>
    <t>"rýhy"35,4</t>
  </si>
  <si>
    <t>"šachty"9</t>
  </si>
  <si>
    <t>"násypy v rámci stavby dle rozpisu výměr"</t>
  </si>
  <si>
    <t>"úsek A"-771,51</t>
  </si>
  <si>
    <t>"úsek B"-18,21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</si>
  <si>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</si>
  <si>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</si>
  <si>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</si>
  <si>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-82521338</t>
  </si>
  <si>
    <t>https://podminky.urs.cz/item/CS_URS_2022_01/162751119</t>
  </si>
  <si>
    <t>"na skládku do 15km skládka Bystré"</t>
  </si>
  <si>
    <t>"odkopávky"1554,21*5</t>
  </si>
  <si>
    <t>"sanace"490,20*5</t>
  </si>
  <si>
    <t>"rýhy"35,4*5</t>
  </si>
  <si>
    <t>"šachty"9*5</t>
  </si>
  <si>
    <t>"úsek A"-771,51*5</t>
  </si>
  <si>
    <t>"úsek B"-18,21*5</t>
  </si>
  <si>
    <t>7</t>
  </si>
  <si>
    <t>171151103</t>
  </si>
  <si>
    <t>Uložení sypanin do násypů strojně s rozprostřením sypaniny ve vrstvách a s hrubým urovnáním zhutněných z hornin soudržných jakékoliv třídy těžitelnosti</t>
  </si>
  <si>
    <t>1085395874</t>
  </si>
  <si>
    <t>https://podminky.urs.cz/item/CS_URS_2022_01/171151103</t>
  </si>
  <si>
    <t>"úsek A"771,51</t>
  </si>
  <si>
    <t>"úsek B"18,21</t>
  </si>
  <si>
    <t>8</t>
  </si>
  <si>
    <t>171201201</t>
  </si>
  <si>
    <t>Uložení sypaniny na skládky nebo meziskládky bez hutnění s upravením uložené sypaniny do předepsaného tvaru</t>
  </si>
  <si>
    <t>804911491</t>
  </si>
  <si>
    <t>https://podminky.urs.cz/item/CS_URS_2022_01/171201201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</si>
  <si>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</si>
  <si>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</si>
  <si>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</si>
  <si>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</si>
  <si>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CS ÚRS 2019 02</t>
  </si>
  <si>
    <t>166637707</t>
  </si>
  <si>
    <t>10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</si>
  <si>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</si>
  <si>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</si>
  <si>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-45227009</t>
  </si>
  <si>
    <t>https://podminky.urs.cz/item/CS_URS_2022_01/175151101</t>
  </si>
  <si>
    <t>"přípojky UV"(7,5+1+3+4+3+4+4+2+1)*0,8*1,4</t>
  </si>
  <si>
    <t>11</t>
  </si>
  <si>
    <t>M</t>
  </si>
  <si>
    <t>58344171</t>
  </si>
  <si>
    <t>štěrkodrť frakce 0/32</t>
  </si>
  <si>
    <t>-428891499</t>
  </si>
  <si>
    <t>33,04*1,8</t>
  </si>
  <si>
    <t>12</t>
  </si>
  <si>
    <t>181951112</t>
  </si>
  <si>
    <t>Úprava pláně vyrovnáním výškových rozdílů strojně v hornině třídy těžitelnosti I, skupiny 1 až 3 se zhutněním</t>
  </si>
  <si>
    <t>590637972</t>
  </si>
  <si>
    <t>https://podminky.urs.cz/item/CS_URS_2022_01/181951112</t>
  </si>
  <si>
    <t>"komunikace"(1094+910+186)</t>
  </si>
  <si>
    <t>"parkovací stání"(5*11)</t>
  </si>
  <si>
    <t>"chodník"(197+9)</t>
  </si>
  <si>
    <t>Svislé a kompletní konstrukce</t>
  </si>
  <si>
    <t>13</t>
  </si>
  <si>
    <t>339921132</t>
  </si>
  <si>
    <t>Osazování palisád betonových v řadě se zabetonováním výšky palisády přes 500 do 1000 mm</t>
  </si>
  <si>
    <t>m</t>
  </si>
  <si>
    <t>-207572794</t>
  </si>
  <si>
    <t>https://podminky.urs.cz/item/CS_URS_2022_01/339921132</t>
  </si>
  <si>
    <t>"palisády v. 0,6m"10+10</t>
  </si>
  <si>
    <t>"palisády v. 1,0m"10+10</t>
  </si>
  <si>
    <t>14</t>
  </si>
  <si>
    <t>59228412</t>
  </si>
  <si>
    <t>palisáda betonová tyčová půlkulatá přírodní 175x200x600mm</t>
  </si>
  <si>
    <t>kus</t>
  </si>
  <si>
    <t>-176293740</t>
  </si>
  <si>
    <t>20*7,5 'Přepočtené koeficientem množství</t>
  </si>
  <si>
    <t>59228414</t>
  </si>
  <si>
    <t>palisáda betonová tyčová půlkulatá přírodní 175x200x1000mm</t>
  </si>
  <si>
    <t>2059027155</t>
  </si>
  <si>
    <t>16</t>
  </si>
  <si>
    <t>339921133</t>
  </si>
  <si>
    <t>Osazování palisád betonových v řadě se zabetonováním výšky palisády přes 1000 do 1500 mm</t>
  </si>
  <si>
    <t>-1730586258</t>
  </si>
  <si>
    <t>https://podminky.urs.cz/item/CS_URS_2022_01/339921133</t>
  </si>
  <si>
    <t>"palisády v. 1,5m"10+10+7</t>
  </si>
  <si>
    <t>17</t>
  </si>
  <si>
    <t>59228416</t>
  </si>
  <si>
    <t>palisáda tyčová půlkulatá armovaná 175x200x1500mm</t>
  </si>
  <si>
    <t>1914258176</t>
  </si>
  <si>
    <t>27*7,5 'Přepočtené koeficientem množství</t>
  </si>
  <si>
    <t>Vodorovné konstrukce</t>
  </si>
  <si>
    <t>18</t>
  </si>
  <si>
    <t>451573111</t>
  </si>
  <si>
    <t>Lože pod potrubí, stoky a drobné objekty v otevřeném výkopu z písku a štěrkopísku do 63 mm</t>
  </si>
  <si>
    <t>1405796879</t>
  </si>
  <si>
    <t>https://podminky.urs.cz/item/CS_URS_2022_01/451573111</t>
  </si>
  <si>
    <t>"přípojky UV"(7,5+1+3+4+3+4+4+2+1)*0,8*0,05</t>
  </si>
  <si>
    <t>Komunikace pozemní</t>
  </si>
  <si>
    <t>19</t>
  </si>
  <si>
    <t>564871116</t>
  </si>
  <si>
    <t>Podklad ze štěrkodrti ŠD s rozprostřením a zhutněním plochy přes 100 m2, po zhutnění tl. 300 mm</t>
  </si>
  <si>
    <t>2124466033</t>
  </si>
  <si>
    <t>https://podminky.urs.cz/item/CS_URS_2022_01/564871116</t>
  </si>
  <si>
    <t>20</t>
  </si>
  <si>
    <t>564931412</t>
  </si>
  <si>
    <t>Podklad nebo podsyp z asfaltového recyklátu s rozprostřením a zhutněním, po zhutnění tl. 100 mm</t>
  </si>
  <si>
    <t>CS ÚRS 2021 01</t>
  </si>
  <si>
    <t>-646849570</t>
  </si>
  <si>
    <t>https://podminky.urs.cz/item/CS_URS_2021_01/564931412</t>
  </si>
  <si>
    <t>"dočasný kryt z asfaltového recyklátu"</t>
  </si>
  <si>
    <t>567132115</t>
  </si>
  <si>
    <t>Podklad ze směsi stmelené cementem SC bez dilatačních spár, s rozprostřením a zhutněním SC C 8/10 (KSC I), po zhutnění tl. 200 mm</t>
  </si>
  <si>
    <t>1020071619</t>
  </si>
  <si>
    <t>https://podminky.urs.cz/item/CS_URS_2022_01/567132115</t>
  </si>
  <si>
    <t>"sanace v případě neúnosného podloží d le PD"</t>
  </si>
  <si>
    <t>Trubní vedení</t>
  </si>
  <si>
    <t>22</t>
  </si>
  <si>
    <t>871315211</t>
  </si>
  <si>
    <t>Kanalizační potrubí z tvrdého PVC v otevřeném výkopu ve sklonu do 20 %, hladkého plnostěnného jednovrstvého, tuhost třídy SN 4 DN 160</t>
  </si>
  <si>
    <t>2063890927</t>
  </si>
  <si>
    <t>https://podminky.urs.cz/item/CS_URS_2022_01/871315211</t>
  </si>
  <si>
    <t>"přípojky UV"(7,5+1+3+4+3+4+4+2+1)</t>
  </si>
  <si>
    <t>23</t>
  </si>
  <si>
    <t>877315211</t>
  </si>
  <si>
    <t>Montáž tvarovek na kanalizačním potrubí z trub z plastu z tvrdého PVC nebo z polypropylenu v otevřeném výkopu jednoosých DN 160</t>
  </si>
  <si>
    <t>177050684</t>
  </si>
  <si>
    <t>https://podminky.urs.cz/item/CS_URS_2022_01/877315211</t>
  </si>
  <si>
    <t>24</t>
  </si>
  <si>
    <t>28611361</t>
  </si>
  <si>
    <t>koleno kanalizační PVC KG 160x45°</t>
  </si>
  <si>
    <t>1521803098</t>
  </si>
  <si>
    <t>25</t>
  </si>
  <si>
    <t>895941111</t>
  </si>
  <si>
    <t>Zřízení vpusti kanalizační uliční z betonových dílců typ UV-50 normální</t>
  </si>
  <si>
    <t>-946610674</t>
  </si>
  <si>
    <t>https://podminky.urs.cz/item/CS_URS_2021_01/895941111</t>
  </si>
  <si>
    <t>26</t>
  </si>
  <si>
    <t>59223825</t>
  </si>
  <si>
    <t>vpusť uliční skruž betonová 290x500x50mm</t>
  </si>
  <si>
    <t>461943424</t>
  </si>
  <si>
    <t>27</t>
  </si>
  <si>
    <t>59223852</t>
  </si>
  <si>
    <t>dno pro uliční vpusť s kalovou prohlubní betonové 450x300x50mm</t>
  </si>
  <si>
    <t>1253380763</t>
  </si>
  <si>
    <t>28</t>
  </si>
  <si>
    <t>59223820</t>
  </si>
  <si>
    <t>vpusť uliční skruž betonová 290x500x50mm s osazením na kalový koš pro těžké naplaveniny</t>
  </si>
  <si>
    <t>-2034873627</t>
  </si>
  <si>
    <t>29</t>
  </si>
  <si>
    <t>55242323</t>
  </si>
  <si>
    <t>mříž D 400 - konkávní 300x500mm</t>
  </si>
  <si>
    <t>1753599955</t>
  </si>
  <si>
    <t>Ostatní konstrukce a práce, bourání</t>
  </si>
  <si>
    <t>30</t>
  </si>
  <si>
    <t>914111111</t>
  </si>
  <si>
    <t>Montáž svislé dopravní značky základní velikosti do 1 m2 objímkami na sloupky nebo konzoly</t>
  </si>
  <si>
    <t>-431206851</t>
  </si>
  <si>
    <t>https://podminky.urs.cz/item/CS_URS_2022_01/914111111</t>
  </si>
  <si>
    <t>"dle přílohy Situace stavby"</t>
  </si>
  <si>
    <t>"IZ5a"2</t>
  </si>
  <si>
    <t>"IZ5b"2</t>
  </si>
  <si>
    <t>31</t>
  </si>
  <si>
    <t>40445636</t>
  </si>
  <si>
    <t>informativní značky směrové IS12-IS14, IS15b 1000x500mm</t>
  </si>
  <si>
    <t>-351982667</t>
  </si>
  <si>
    <t>32</t>
  </si>
  <si>
    <t>914511112</t>
  </si>
  <si>
    <t>Montáž sloupku dopravních značek délky do 3,5 m do hliníkové patky</t>
  </si>
  <si>
    <t>-1640849094</t>
  </si>
  <si>
    <t>https://podminky.urs.cz/item/CS_URS_2022_01/914511112</t>
  </si>
  <si>
    <t>"osazení stávající SDZ"4</t>
  </si>
  <si>
    <t>33</t>
  </si>
  <si>
    <t>40445225</t>
  </si>
  <si>
    <t>sloupek pro dopravní značku Zn D 60mm v 3,5m</t>
  </si>
  <si>
    <t>-1596879076</t>
  </si>
  <si>
    <t>34</t>
  </si>
  <si>
    <t>916991121</t>
  </si>
  <si>
    <t>Lože pod obrubníky, krajníky nebo obruby z dlažebních kostek z betonu prostého</t>
  </si>
  <si>
    <t>1448969285</t>
  </si>
  <si>
    <t>https://podminky.urs.cz/item/CS_URS_2022_01/916991121</t>
  </si>
  <si>
    <t>"dle přílohy Situace stavby a vzorové příčné řezy"</t>
  </si>
  <si>
    <t>"palisády v. 0,6m"(10+10)*0,4*0,1</t>
  </si>
  <si>
    <t>"palisády v. 1,0m"(10+10)*0,4*0,1</t>
  </si>
  <si>
    <t>"palisády v. 1,5m"(10+10+7)*0,4*0,1</t>
  </si>
  <si>
    <t>998</t>
  </si>
  <si>
    <t>Přesun hmot</t>
  </si>
  <si>
    <t>35</t>
  </si>
  <si>
    <t>998223011</t>
  </si>
  <si>
    <t>Přesun hmot pro pozemní komunikace s krytem dlážděným dopravní vzdálenost do 200 m jakékoliv délky objektu</t>
  </si>
  <si>
    <t>-941956997</t>
  </si>
  <si>
    <t>https://podminky.urs.cz/item/CS_URS_2022_01/998223011</t>
  </si>
  <si>
    <t>039/2020_2 - SO 102 Komunikace kryt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</si>
  <si>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</si>
  <si>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</si>
  <si>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187025559</t>
  </si>
  <si>
    <t>https://podminky.urs.cz/item/CS_URS_2021_01/113107242</t>
  </si>
  <si>
    <t>"odstranění dočasného krytu z asfaltového recyklátu"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</si>
  <si>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</si>
  <si>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</si>
  <si>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1803870866</t>
  </si>
  <si>
    <t>https://podminky.urs.cz/item/CS_URS_2021_01/162551108</t>
  </si>
  <si>
    <t>"odvoz asf. recyklátu na skládku města k dalšímu použití"</t>
  </si>
  <si>
    <t>"asf. recyklát z dočasného krytu"2451*0,1</t>
  </si>
  <si>
    <t>171251201</t>
  </si>
  <si>
    <t>-1194763868</t>
  </si>
  <si>
    <t>https://podminky.urs.cz/item/CS_URS_2021_01/171251201</t>
  </si>
  <si>
    <t>"odvoz asf. recyklátu na skládku města bez poplatku"</t>
  </si>
  <si>
    <t>181351113</t>
  </si>
  <si>
    <t>Rozprostření a urovnání ornice v rovině nebo ve svahu sklonu do 1:5 strojně při souvislé ploše přes 500 m2, tl. vrstvy do 200 mm</t>
  </si>
  <si>
    <t>-2099512022</t>
  </si>
  <si>
    <t>https://podminky.urs.cz/item/CS_URS_2022_01/181351113</t>
  </si>
  <si>
    <t>"rozprostření ornice na SO 101 Komunikace"666+918+87+171+289+145</t>
  </si>
  <si>
    <t>"rozprostření zbývající ornice na pozemcích"(1444,2-455,2)/0,2</t>
  </si>
  <si>
    <t>181411131</t>
  </si>
  <si>
    <t>Založení trávníku na půdě předem připravené plochy do 1000 m2 výsevem včetně utažení parkového v rovině nebo na svahu do 1:5</t>
  </si>
  <si>
    <t>580833625</t>
  </si>
  <si>
    <t>https://podminky.urs.cz/item/CS_URS_2022_01/181411131</t>
  </si>
  <si>
    <t>"rozprostření ornice"666+918</t>
  </si>
  <si>
    <t>005724100</t>
  </si>
  <si>
    <t>osivo směs travní parková</t>
  </si>
  <si>
    <t>kg</t>
  </si>
  <si>
    <t>2015654572</t>
  </si>
  <si>
    <t>1584*0,05*1,02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</si>
  <si>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</si>
  <si>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</si>
  <si>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-1802928937</t>
  </si>
  <si>
    <t>https://podminky.urs.cz/item/CS_URS_2022_01/591241111</t>
  </si>
  <si>
    <t>"odvodňovací žlábek š. 0,3m"(21,5+67,5+44,5+72,5+46+54+41,5+46)*0,3</t>
  </si>
  <si>
    <t>58381007</t>
  </si>
  <si>
    <t>kostka štípaná dlažební žula drobná 8/10</t>
  </si>
  <si>
    <t>1478889615</t>
  </si>
  <si>
    <t>596211212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</si>
  <si>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</si>
  <si>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-1669051240</t>
  </si>
  <si>
    <t>https://podminky.urs.cz/item/CS_URS_2022_01/596211212</t>
  </si>
  <si>
    <t>"zámková dlažba pojízdná 100/200/80"1094+910+186-118,5</t>
  </si>
  <si>
    <t>"reliéfní dlažba antracit"9</t>
  </si>
  <si>
    <t>"chodníková plocha 100/200/80"197</t>
  </si>
  <si>
    <t>59245020</t>
  </si>
  <si>
    <t>dlažba tvar obdélník betonová 200x100x80mm přírodní</t>
  </si>
  <si>
    <t>2115321966</t>
  </si>
  <si>
    <t>"chodníková plocha"197</t>
  </si>
  <si>
    <t>2071,5*1,02</t>
  </si>
  <si>
    <t>59245226</t>
  </si>
  <si>
    <t>dlažba tvar obdélník betonová pro nevidomé 200x100x80mm barevná</t>
  </si>
  <si>
    <t>1250910307</t>
  </si>
  <si>
    <t>9*1,02</t>
  </si>
  <si>
    <t>596411112</t>
  </si>
  <si>
    <t>Kladení dlažby z betonových vegetačních dlaždic komunikací pro pěší s ložem z kameniva těženého nebo drceného tl. do 40 mm, s vyplněním spár a vegetačních otvorů, s hutněním vibrováním tl. 80 mm, pro plochy přes 50 do 100 m2</t>
  </si>
  <si>
    <t>1895277217</t>
  </si>
  <si>
    <t>https://podminky.urs.cz/item/CS_URS_2022_01/596411112</t>
  </si>
  <si>
    <t>"vegetační dlažba antracit"5*11</t>
  </si>
  <si>
    <t>59245004</t>
  </si>
  <si>
    <t>dlažba tvar čtverec betonová 200x200x80mm barevná</t>
  </si>
  <si>
    <t>-296623448</t>
  </si>
  <si>
    <t>55*1,02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</si>
  <si>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</si>
  <si>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</si>
  <si>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-336054938</t>
  </si>
  <si>
    <t>https://podminky.urs.cz/item/CS_URS_2022_01/916231213</t>
  </si>
  <si>
    <t>"obruby 10/25"20+232+22+289+8+22+14+467</t>
  </si>
  <si>
    <t>59217017</t>
  </si>
  <si>
    <t>obrubník betonový chodníkový 1000x100x250mm</t>
  </si>
  <si>
    <t>746987105</t>
  </si>
  <si>
    <t>"obruby 10/25"1074*1,02</t>
  </si>
  <si>
    <t>1095,48*1,02 'Přepočtené koeficientem množství</t>
  </si>
  <si>
    <t>1685434813</t>
  </si>
  <si>
    <t>"trojlinka K10"(21,5+67,5+44,5+72,5+46+54+41,5+46)*0,5*0,1</t>
  </si>
  <si>
    <t>"obruba 10/25"(20+232+22+289+8+22+14+467)*0,3*0,1</t>
  </si>
  <si>
    <t>591306071</t>
  </si>
  <si>
    <t>039/2020_3 - VRN</t>
  </si>
  <si>
    <t>VRN - Vedlejší rozpočtové náklady</t>
  </si>
  <si>
    <t>Vedlejší rozpočtové náklady</t>
  </si>
  <si>
    <t>0001</t>
  </si>
  <si>
    <t xml:space="preserve">Vytyčení inženýrských sítí_x000d_
</t>
  </si>
  <si>
    <t>sada</t>
  </si>
  <si>
    <t>-2125243883</t>
  </si>
  <si>
    <t>0002</t>
  </si>
  <si>
    <t>Zařízení staveniště, provoz a odstranění</t>
  </si>
  <si>
    <t>1175763604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</si>
  <si>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</si>
  <si>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</si>
  <si>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-350803492</t>
  </si>
  <si>
    <t>0004</t>
  </si>
  <si>
    <t>Geodetické zaměření skutečného provedení stavby - výškopis, polohopis (3x tištěná dokumentace, 3xCD)</t>
  </si>
  <si>
    <t>-143100088</t>
  </si>
  <si>
    <t>0005</t>
  </si>
  <si>
    <t>Kopané sondy pro ověření průběhu inženýrských sítí - ruční práce vč. zasypání sondy</t>
  </si>
  <si>
    <t>1177345483</t>
  </si>
  <si>
    <t>0006</t>
  </si>
  <si>
    <t xml:space="preserve">Zkoušení a kontrola prací zkušebnou zhotovitele:_x000d_
"statická zkouška únosnoti pláně 2ks"_x000d_
"statická zkouška na ochranné vrstvě 2ks"_x000d_
"zkouška shody na asf. vrstvě - mezerovitost (na vzorku z vývrtu) 2ks"_x000d_
"míra zhutnění (názornost vývrtu) 2ks"_x000d_
"spojení vrstev 2ks"_x000d_
"tloušťka vrstvy 2ks"_x000d_
"rozbor zeminy v aktivní zóně"1 </t>
  </si>
  <si>
    <t>1994627858</t>
  </si>
  <si>
    <t>0007</t>
  </si>
  <si>
    <t>Dokumentace skutečného provedení stavby</t>
  </si>
  <si>
    <t>738342612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</si>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</sst>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22251106" TargetMode="External" /><Relationship Id="rId3" Type="http://schemas.openxmlformats.org/officeDocument/2006/relationships/hyperlink" Target="https://podminky.urs.cz/item/CS_URS_2022_01/132251102" TargetMode="External" /><Relationship Id="rId4" Type="http://schemas.openxmlformats.org/officeDocument/2006/relationships/hyperlink" Target="https://podminky.urs.cz/item/CS_URS_2022_01/1332511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2751119" TargetMode="External" /><Relationship Id="rId7" Type="http://schemas.openxmlformats.org/officeDocument/2006/relationships/hyperlink" Target="https://podminky.urs.cz/item/CS_URS_2022_01/171151103" TargetMode="External" /><Relationship Id="rId8" Type="http://schemas.openxmlformats.org/officeDocument/2006/relationships/hyperlink" Target="https://podminky.urs.cz/item/CS_URS_2022_01/171201201" TargetMode="External" /><Relationship Id="rId9" Type="http://schemas.openxmlformats.org/officeDocument/2006/relationships/hyperlink" Target="https://podminky.urs.cz/item/CS_URS_2022_01/175151101" TargetMode="External" /><Relationship Id="rId10" Type="http://schemas.openxmlformats.org/officeDocument/2006/relationships/hyperlink" Target="https://podminky.urs.cz/item/CS_URS_2022_01/181951112" TargetMode="External" /><Relationship Id="rId11" Type="http://schemas.openxmlformats.org/officeDocument/2006/relationships/hyperlink" Target="https://podminky.urs.cz/item/CS_URS_2022_01/339921132" TargetMode="External" /><Relationship Id="rId12" Type="http://schemas.openxmlformats.org/officeDocument/2006/relationships/hyperlink" Target="https://podminky.urs.cz/item/CS_URS_2022_01/339921133" TargetMode="External" /><Relationship Id="rId13" Type="http://schemas.openxmlformats.org/officeDocument/2006/relationships/hyperlink" Target="https://podminky.urs.cz/item/CS_URS_2022_01/451573111" TargetMode="External" /><Relationship Id="rId14" Type="http://schemas.openxmlformats.org/officeDocument/2006/relationships/hyperlink" Target="https://podminky.urs.cz/item/CS_URS_2022_01/564871116" TargetMode="External" /><Relationship Id="rId15" Type="http://schemas.openxmlformats.org/officeDocument/2006/relationships/hyperlink" Target="https://podminky.urs.cz/item/CS_URS_2021_01/564931412" TargetMode="External" /><Relationship Id="rId16" Type="http://schemas.openxmlformats.org/officeDocument/2006/relationships/hyperlink" Target="https://podminky.urs.cz/item/CS_URS_2022_01/567132115" TargetMode="External" /><Relationship Id="rId17" Type="http://schemas.openxmlformats.org/officeDocument/2006/relationships/hyperlink" Target="https://podminky.urs.cz/item/CS_URS_2022_01/871315211" TargetMode="External" /><Relationship Id="rId18" Type="http://schemas.openxmlformats.org/officeDocument/2006/relationships/hyperlink" Target="https://podminky.urs.cz/item/CS_URS_2022_01/877315211" TargetMode="External" /><Relationship Id="rId19" Type="http://schemas.openxmlformats.org/officeDocument/2006/relationships/hyperlink" Target="https://podminky.urs.cz/item/CS_URS_2021_01/895941111" TargetMode="External" /><Relationship Id="rId20" Type="http://schemas.openxmlformats.org/officeDocument/2006/relationships/hyperlink" Target="https://podminky.urs.cz/item/CS_URS_2022_01/914111111" TargetMode="External" /><Relationship Id="rId21" Type="http://schemas.openxmlformats.org/officeDocument/2006/relationships/hyperlink" Target="https://podminky.urs.cz/item/CS_URS_2022_01/914511112" TargetMode="External" /><Relationship Id="rId22" Type="http://schemas.openxmlformats.org/officeDocument/2006/relationships/hyperlink" Target="https://podminky.urs.cz/item/CS_URS_2022_01/916991121" TargetMode="External" /><Relationship Id="rId23" Type="http://schemas.openxmlformats.org/officeDocument/2006/relationships/hyperlink" Target="https://podminky.urs.cz/item/CS_URS_2022_01/998223011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242" TargetMode="External" /><Relationship Id="rId2" Type="http://schemas.openxmlformats.org/officeDocument/2006/relationships/hyperlink" Target="https://podminky.urs.cz/item/CS_URS_2021_01/162551108" TargetMode="External" /><Relationship Id="rId3" Type="http://schemas.openxmlformats.org/officeDocument/2006/relationships/hyperlink" Target="https://podminky.urs.cz/item/CS_URS_2021_01/171251201" TargetMode="External" /><Relationship Id="rId4" Type="http://schemas.openxmlformats.org/officeDocument/2006/relationships/hyperlink" Target="https://podminky.urs.cz/item/CS_URS_2022_01/181351113" TargetMode="External" /><Relationship Id="rId5" Type="http://schemas.openxmlformats.org/officeDocument/2006/relationships/hyperlink" Target="https://podminky.urs.cz/item/CS_URS_2022_01/181411131" TargetMode="External" /><Relationship Id="rId6" Type="http://schemas.openxmlformats.org/officeDocument/2006/relationships/hyperlink" Target="https://podminky.urs.cz/item/CS_URS_2022_01/591241111" TargetMode="External" /><Relationship Id="rId7" Type="http://schemas.openxmlformats.org/officeDocument/2006/relationships/hyperlink" Target="https://podminky.urs.cz/item/CS_URS_2022_01/596211212" TargetMode="External" /><Relationship Id="rId8" Type="http://schemas.openxmlformats.org/officeDocument/2006/relationships/hyperlink" Target="https://podminky.urs.cz/item/CS_URS_2022_01/596411112" TargetMode="External" /><Relationship Id="rId9" Type="http://schemas.openxmlformats.org/officeDocument/2006/relationships/hyperlink" Target="https://podminky.urs.cz/item/CS_URS_2022_01/916231213" TargetMode="External" /><Relationship Id="rId10" Type="http://schemas.openxmlformats.org/officeDocument/2006/relationships/hyperlink" Target="https://podminky.urs.cz/item/CS_URS_2022_01/916991121" TargetMode="External" /><Relationship Id="rId11" Type="http://schemas.openxmlformats.org/officeDocument/2006/relationships/hyperlink" Target="https://podminky.urs.cz/item/CS_URS_2022_01/9982230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039/2020_1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Základní technická vybavenost pro lokalitu Piskačův sad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Olešnice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31. 1. 2022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'039-2020_1 - SO 101 Komun...'!J30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'039-2020_1 - SO 101 Komun...'!P87</f>
        <v>0</v>
      </c>
      <c r="AV55" s="122">
        <f>'039-2020_1 - SO 101 Komun...'!J33</f>
        <v>0</v>
      </c>
      <c r="AW55" s="122">
        <f>'039-2020_1 - SO 101 Komun...'!J34</f>
        <v>0</v>
      </c>
      <c r="AX55" s="122">
        <f>'039-2020_1 - SO 101 Komun...'!J35</f>
        <v>0</v>
      </c>
      <c r="AY55" s="122">
        <f>'039-2020_1 - SO 101 Komun...'!J36</f>
        <v>0</v>
      </c>
      <c r="AZ55" s="122">
        <f>'039-2020_1 - SO 101 Komun...'!F33</f>
        <v>0</v>
      </c>
      <c r="BA55" s="122">
        <f>'039-2020_1 - SO 101 Komun...'!F34</f>
        <v>0</v>
      </c>
      <c r="BB55" s="122">
        <f>'039-2020_1 - SO 101 Komun...'!F35</f>
        <v>0</v>
      </c>
      <c r="BC55" s="122">
        <f>'039-2020_1 - SO 101 Komun...'!F36</f>
        <v>0</v>
      </c>
      <c r="BD55" s="124">
        <f>'039-2020_1 - SO 101 Komun...'!F37</f>
        <v>0</v>
      </c>
      <c r="BE55" s="7"/>
      <c r="BT55" s="125" t="s">
        <v>80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'039-2020_2 - SO 102 Komun...'!J30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'039-2020_2 - SO 102 Komun...'!P84</f>
        <v>0</v>
      </c>
      <c r="AV56" s="122">
        <f>'039-2020_2 - SO 102 Komun...'!J33</f>
        <v>0</v>
      </c>
      <c r="AW56" s="122">
        <f>'039-2020_2 - SO 102 Komun...'!J34</f>
        <v>0</v>
      </c>
      <c r="AX56" s="122">
        <f>'039-2020_2 - SO 102 Komun...'!J35</f>
        <v>0</v>
      </c>
      <c r="AY56" s="122">
        <f>'039-2020_2 - SO 102 Komun...'!J36</f>
        <v>0</v>
      </c>
      <c r="AZ56" s="122">
        <f>'039-2020_2 - SO 102 Komun...'!F33</f>
        <v>0</v>
      </c>
      <c r="BA56" s="122">
        <f>'039-2020_2 - SO 102 Komun...'!F34</f>
        <v>0</v>
      </c>
      <c r="BB56" s="122">
        <f>'039-2020_2 - SO 102 Komun...'!F35</f>
        <v>0</v>
      </c>
      <c r="BC56" s="122">
        <f>'039-2020_2 - SO 102 Komun...'!F36</f>
        <v>0</v>
      </c>
      <c r="BD56" s="124">
        <f>'039-2020_2 - SO 102 Komun...'!F37</f>
        <v>0</v>
      </c>
      <c r="BE56" s="7"/>
      <c r="BT56" s="125" t="s">
        <v>80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77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'039-2020_3 -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'039-2020_3 - VRN'!P80</f>
        <v>0</v>
      </c>
      <c r="AV57" s="127">
        <f>'039-2020_3 - VRN'!J33</f>
        <v>0</v>
      </c>
      <c r="AW57" s="127">
        <f>'039-2020_3 - VRN'!J34</f>
        <v>0</v>
      </c>
      <c r="AX57" s="127">
        <f>'039-2020_3 - VRN'!J35</f>
        <v>0</v>
      </c>
      <c r="AY57" s="127">
        <f>'039-2020_3 - VRN'!J36</f>
        <v>0</v>
      </c>
      <c r="AZ57" s="127">
        <f>'039-2020_3 - VRN'!F33</f>
        <v>0</v>
      </c>
      <c r="BA57" s="127">
        <f>'039-2020_3 - VRN'!F34</f>
        <v>0</v>
      </c>
      <c r="BB57" s="127">
        <f>'039-2020_3 - VRN'!F35</f>
        <v>0</v>
      </c>
      <c r="BC57" s="127">
        <f>'039-2020_3 - VRN'!F36</f>
        <v>0</v>
      </c>
      <c r="BD57" s="129">
        <f>'039-2020_3 - VRN'!F37</f>
        <v>0</v>
      </c>
      <c r="BE57" s="7"/>
      <c r="BT57" s="125" t="s">
        <v>80</v>
      </c>
      <c r="BV57" s="125" t="s">
        <v>75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ZKBDR9goeMqF2EuhHk3PY48rRNQRWCvatyfKkuqoNRVsf1UYvTfNPLqFTvbJko+qIR9osOA+ZPPsCIQFRASmng==" hashValue="h21oYjRxnKrFX86IL3q96Rk3nKwD9a+CsUutXRXCcIoH1EFKYrMWzJ92MrDiecYrb3OjUkcvFv+wspV2US3YG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39-2020_1 - SO 101 Komun...'!C2" display="/"/>
    <hyperlink ref="A56" location="'039-2020_2 - SO 102 Komun...'!C2" display="/"/>
    <hyperlink ref="A57" location="'039-2020_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ROUND((SUM(BE87:BE274)),  2)</f>
        <v>0</v>
      </c>
      <c r="G33" s="40"/>
      <c r="H33" s="40"/>
      <c r="I33" s="150">
        <v>0.20999999999999999</v>
      </c>
      <c r="J33" s="149">
        <f>ROUND(((SUM(BE87:BE274))*I33),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ROUND((SUM(BF87:BF274)),  2)</f>
        <v>0</v>
      </c>
      <c r="G34" s="40"/>
      <c r="H34" s="40"/>
      <c r="I34" s="150">
        <v>0.14999999999999999</v>
      </c>
      <c r="J34" s="149">
        <f>ROUND(((SUM(BF87:BF274))*I34),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ROUND((SUM(BG87:BG274)),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ROUND((SUM(BH87:BH274)),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ROUND((SUM(BI87:BI274)),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039/2020_1 - SO 101 Komunikace podklaní vrstvy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J182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J205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J234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J248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J272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Základní technická vybavenost pro lokalitu Piskačův sad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90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039/2020_1 - SO 101 Komunikace podklaní vrstvy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Olešnice</v>
      </c>
      <c r="G81" s="42"/>
      <c r="H81" s="42"/>
      <c r="I81" s="34" t="s">
        <v>23</v>
      </c>
      <c r="J81" s="74" t="str">
        <f>IF(J12="","",J12)</f>
        <v>31. 1. 2022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>DI PROJEKT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DI PROJEKT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105</v>
      </c>
      <c r="D86" s="182" t="s">
        <v>58</v>
      </c>
      <c r="E86" s="182" t="s">
        <v>54</v>
      </c>
      <c r="F86" s="182" t="s">
        <v>55</v>
      </c>
      <c r="G86" s="182" t="s">
        <v>106</v>
      </c>
      <c r="H86" s="182" t="s">
        <v>107</v>
      </c>
      <c r="I86" s="182" t="s">
        <v>108</v>
      </c>
      <c r="J86" s="182" t="s">
        <v>94</v>
      </c>
      <c r="K86" s="183" t="s">
        <v>109</v>
      </c>
      <c r="L86" s="184"/>
      <c r="M86" s="94" t="s">
        <v>19</v>
      </c>
      <c r="N86" s="95" t="s">
        <v>43</v>
      </c>
      <c r="O86" s="95" t="s">
        <v>110</v>
      </c>
      <c r="P86" s="95" t="s">
        <v>111</v>
      </c>
      <c r="Q86" s="95" t="s">
        <v>112</v>
      </c>
      <c r="R86" s="95" t="s">
        <v>113</v>
      </c>
      <c r="S86" s="95" t="s">
        <v>114</v>
      </c>
      <c r="T86" s="96" t="s">
        <v>115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116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124.56020310000001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95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117</v>
      </c>
      <c r="F88" s="193" t="s">
        <v>118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P89+P182+P205+P210+P234+P248+P272</f>
        <v>0</v>
      </c>
      <c r="Q88" s="198"/>
      <c r="R88" s="199">
        <f>R89+R182+R205+R210+R234+R248+R272</f>
        <v>124.56020310000001</v>
      </c>
      <c r="S88" s="198"/>
      <c r="T88" s="200">
        <f>T89+T182+T205+T210+T234+T248+T272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72</v>
      </c>
      <c r="AU88" s="202" t="s">
        <v>73</v>
      </c>
      <c r="AY88" s="201" t="s">
        <v>119</v>
      </c>
      <c r="BK88" s="203">
        <f>BK89+BK182+BK205+BK210+BK234+BK248+BK272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80</v>
      </c>
      <c r="F89" s="204" t="s">
        <v>120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SUM(P90:P181)</f>
        <v>0</v>
      </c>
      <c r="Q89" s="198"/>
      <c r="R89" s="199">
        <f>SUM(R90:R181)</f>
        <v>59.472000000000001</v>
      </c>
      <c r="S89" s="198"/>
      <c r="T89" s="200">
        <f>SUM(T90:T181)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72</v>
      </c>
      <c r="AU89" s="202" t="s">
        <v>80</v>
      </c>
      <c r="AY89" s="201" t="s">
        <v>119</v>
      </c>
      <c r="BK89" s="203">
        <f>SUM(BK90:BK181)</f>
        <v>0</v>
      </c>
    </row>
    <row r="90" s="2" customFormat="1" ht="16.5" customHeight="1">
      <c r="A90" s="40"/>
      <c r="B90" s="41"/>
      <c r="C90" s="206" t="s">
        <v>80</v>
      </c>
      <c r="D90" s="206" t="s">
        <v>121</v>
      </c>
      <c r="E90" s="207" t="s">
        <v>122</v>
      </c>
      <c r="F90" s="208" t="s">
        <v>123</v>
      </c>
      <c r="G90" s="209" t="s">
        <v>124</v>
      </c>
      <c r="H90" s="210">
        <v>4814</v>
      </c>
      <c r="I90" s="211"/>
      <c r="J90" s="212">
        <f>ROUND(I90*H90,2)</f>
        <v>0</v>
      </c>
      <c r="K90" s="208" t="s">
        <v>125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126</v>
      </c>
      <c r="AT90" s="217" t="s">
        <v>121</v>
      </c>
      <c r="AU90" s="217" t="s">
        <v>82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126</v>
      </c>
      <c r="BM90" s="217" t="s">
        <v>127</v>
      </c>
    </row>
    <row r="91" s="2" customFormat="1">
      <c r="A91" s="40"/>
      <c r="B91" s="41"/>
      <c r="C91" s="42"/>
      <c r="D91" s="219" t="s">
        <v>128</v>
      </c>
      <c r="E91" s="42"/>
      <c r="F91" s="220" t="s">
        <v>129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82</v>
      </c>
    </row>
    <row r="92" s="13" customFormat="1">
      <c r="A92" s="13"/>
      <c r="B92" s="224"/>
      <c r="C92" s="225"/>
      <c r="D92" s="226" t="s">
        <v>130</v>
      </c>
      <c r="E92" s="227" t="s">
        <v>19</v>
      </c>
      <c r="F92" s="228" t="s">
        <v>131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130</v>
      </c>
      <c r="AU92" s="234" t="s">
        <v>82</v>
      </c>
      <c r="AV92" s="13" t="s">
        <v>80</v>
      </c>
      <c r="AW92" s="13" t="s">
        <v>35</v>
      </c>
      <c r="AX92" s="13" t="s">
        <v>73</v>
      </c>
      <c r="AY92" s="234" t="s">
        <v>119</v>
      </c>
    </row>
    <row r="93" s="14" customFormat="1">
      <c r="A93" s="14"/>
      <c r="B93" s="235"/>
      <c r="C93" s="236"/>
      <c r="D93" s="226" t="s">
        <v>130</v>
      </c>
      <c r="E93" s="237" t="s">
        <v>19</v>
      </c>
      <c r="F93" s="238" t="s">
        <v>132</v>
      </c>
      <c r="G93" s="236"/>
      <c r="H93" s="239">
        <v>4814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82</v>
      </c>
      <c r="AV93" s="14" t="s">
        <v>82</v>
      </c>
      <c r="AW93" s="14" t="s">
        <v>35</v>
      </c>
      <c r="AX93" s="14" t="s">
        <v>80</v>
      </c>
      <c r="AY93" s="245" t="s">
        <v>119</v>
      </c>
    </row>
    <row r="94" s="2" customFormat="1" ht="21.75" customHeight="1">
      <c r="A94" s="40"/>
      <c r="B94" s="41"/>
      <c r="C94" s="206" t="s">
        <v>82</v>
      </c>
      <c r="D94" s="206" t="s">
        <v>121</v>
      </c>
      <c r="E94" s="207" t="s">
        <v>133</v>
      </c>
      <c r="F94" s="208" t="s">
        <v>134</v>
      </c>
      <c r="G94" s="209" t="s">
        <v>135</v>
      </c>
      <c r="H94" s="210">
        <v>2044.4100000000001</v>
      </c>
      <c r="I94" s="211"/>
      <c r="J94" s="212">
        <f>ROUND(I94*H94,2)</f>
        <v>0</v>
      </c>
      <c r="K94" s="208" t="s">
        <v>125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126</v>
      </c>
      <c r="AT94" s="217" t="s">
        <v>121</v>
      </c>
      <c r="AU94" s="217" t="s">
        <v>82</v>
      </c>
      <c r="AY94" s="19" t="s">
        <v>119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126</v>
      </c>
      <c r="BM94" s="217" t="s">
        <v>136</v>
      </c>
    </row>
    <row r="95" s="2" customFormat="1">
      <c r="A95" s="40"/>
      <c r="B95" s="41"/>
      <c r="C95" s="42"/>
      <c r="D95" s="219" t="s">
        <v>128</v>
      </c>
      <c r="E95" s="42"/>
      <c r="F95" s="220" t="s">
        <v>137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82</v>
      </c>
    </row>
    <row r="96" s="13" customFormat="1">
      <c r="A96" s="13"/>
      <c r="B96" s="224"/>
      <c r="C96" s="225"/>
      <c r="D96" s="226" t="s">
        <v>130</v>
      </c>
      <c r="E96" s="227" t="s">
        <v>19</v>
      </c>
      <c r="F96" s="228" t="s">
        <v>138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130</v>
      </c>
      <c r="AU96" s="234" t="s">
        <v>82</v>
      </c>
      <c r="AV96" s="13" t="s">
        <v>80</v>
      </c>
      <c r="AW96" s="13" t="s">
        <v>35</v>
      </c>
      <c r="AX96" s="13" t="s">
        <v>73</v>
      </c>
      <c r="AY96" s="234" t="s">
        <v>119</v>
      </c>
    </row>
    <row r="97" s="13" customFormat="1">
      <c r="A97" s="13"/>
      <c r="B97" s="224"/>
      <c r="C97" s="225"/>
      <c r="D97" s="226" t="s">
        <v>130</v>
      </c>
      <c r="E97" s="227" t="s">
        <v>19</v>
      </c>
      <c r="F97" s="228" t="s">
        <v>139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130</v>
      </c>
      <c r="AU97" s="234" t="s">
        <v>82</v>
      </c>
      <c r="AV97" s="13" t="s">
        <v>80</v>
      </c>
      <c r="AW97" s="13" t="s">
        <v>35</v>
      </c>
      <c r="AX97" s="13" t="s">
        <v>73</v>
      </c>
      <c r="AY97" s="234" t="s">
        <v>119</v>
      </c>
    </row>
    <row r="98" s="14" customFormat="1">
      <c r="A98" s="14"/>
      <c r="B98" s="235"/>
      <c r="C98" s="236"/>
      <c r="D98" s="226" t="s">
        <v>130</v>
      </c>
      <c r="E98" s="237" t="s">
        <v>19</v>
      </c>
      <c r="F98" s="238" t="s">
        <v>140</v>
      </c>
      <c r="G98" s="236"/>
      <c r="H98" s="239">
        <v>1533.4500000000001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130</v>
      </c>
      <c r="AU98" s="245" t="s">
        <v>82</v>
      </c>
      <c r="AV98" s="14" t="s">
        <v>82</v>
      </c>
      <c r="AW98" s="14" t="s">
        <v>35</v>
      </c>
      <c r="AX98" s="14" t="s">
        <v>73</v>
      </c>
      <c r="AY98" s="245" t="s">
        <v>119</v>
      </c>
    </row>
    <row r="99" s="14" customFormat="1">
      <c r="A99" s="14"/>
      <c r="B99" s="235"/>
      <c r="C99" s="236"/>
      <c r="D99" s="226" t="s">
        <v>130</v>
      </c>
      <c r="E99" s="237" t="s">
        <v>19</v>
      </c>
      <c r="F99" s="238" t="s">
        <v>141</v>
      </c>
      <c r="G99" s="236"/>
      <c r="H99" s="239">
        <v>20.760000000000002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130</v>
      </c>
      <c r="AU99" s="245" t="s">
        <v>82</v>
      </c>
      <c r="AV99" s="14" t="s">
        <v>82</v>
      </c>
      <c r="AW99" s="14" t="s">
        <v>35</v>
      </c>
      <c r="AX99" s="14" t="s">
        <v>73</v>
      </c>
      <c r="AY99" s="245" t="s">
        <v>119</v>
      </c>
    </row>
    <row r="100" s="15" customFormat="1">
      <c r="A100" s="15"/>
      <c r="B100" s="246"/>
      <c r="C100" s="247"/>
      <c r="D100" s="226" t="s">
        <v>130</v>
      </c>
      <c r="E100" s="248" t="s">
        <v>19</v>
      </c>
      <c r="F100" s="249" t="s">
        <v>142</v>
      </c>
      <c r="G100" s="247"/>
      <c r="H100" s="250">
        <v>1554.21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130</v>
      </c>
      <c r="AU100" s="256" t="s">
        <v>82</v>
      </c>
      <c r="AV100" s="15" t="s">
        <v>143</v>
      </c>
      <c r="AW100" s="15" t="s">
        <v>35</v>
      </c>
      <c r="AX100" s="15" t="s">
        <v>73</v>
      </c>
      <c r="AY100" s="256" t="s">
        <v>119</v>
      </c>
    </row>
    <row r="101" s="13" customFormat="1">
      <c r="A101" s="13"/>
      <c r="B101" s="224"/>
      <c r="C101" s="225"/>
      <c r="D101" s="226" t="s">
        <v>130</v>
      </c>
      <c r="E101" s="227" t="s">
        <v>19</v>
      </c>
      <c r="F101" s="228" t="s">
        <v>144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130</v>
      </c>
      <c r="AU101" s="234" t="s">
        <v>82</v>
      </c>
      <c r="AV101" s="13" t="s">
        <v>80</v>
      </c>
      <c r="AW101" s="13" t="s">
        <v>35</v>
      </c>
      <c r="AX101" s="13" t="s">
        <v>73</v>
      </c>
      <c r="AY101" s="234" t="s">
        <v>119</v>
      </c>
    </row>
    <row r="102" s="14" customFormat="1">
      <c r="A102" s="14"/>
      <c r="B102" s="235"/>
      <c r="C102" s="236"/>
      <c r="D102" s="226" t="s">
        <v>130</v>
      </c>
      <c r="E102" s="237" t="s">
        <v>19</v>
      </c>
      <c r="F102" s="238" t="s">
        <v>145</v>
      </c>
      <c r="G102" s="236"/>
      <c r="H102" s="239">
        <v>438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130</v>
      </c>
      <c r="AU102" s="245" t="s">
        <v>82</v>
      </c>
      <c r="AV102" s="14" t="s">
        <v>82</v>
      </c>
      <c r="AW102" s="14" t="s">
        <v>35</v>
      </c>
      <c r="AX102" s="14" t="s">
        <v>73</v>
      </c>
      <c r="AY102" s="245" t="s">
        <v>119</v>
      </c>
    </row>
    <row r="103" s="14" customFormat="1">
      <c r="A103" s="14"/>
      <c r="B103" s="235"/>
      <c r="C103" s="236"/>
      <c r="D103" s="226" t="s">
        <v>130</v>
      </c>
      <c r="E103" s="237" t="s">
        <v>19</v>
      </c>
      <c r="F103" s="238" t="s">
        <v>146</v>
      </c>
      <c r="G103" s="236"/>
      <c r="H103" s="239">
        <v>11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130</v>
      </c>
      <c r="AU103" s="245" t="s">
        <v>82</v>
      </c>
      <c r="AV103" s="14" t="s">
        <v>82</v>
      </c>
      <c r="AW103" s="14" t="s">
        <v>35</v>
      </c>
      <c r="AX103" s="14" t="s">
        <v>73</v>
      </c>
      <c r="AY103" s="245" t="s">
        <v>119</v>
      </c>
    </row>
    <row r="104" s="14" customFormat="1">
      <c r="A104" s="14"/>
      <c r="B104" s="235"/>
      <c r="C104" s="236"/>
      <c r="D104" s="226" t="s">
        <v>130</v>
      </c>
      <c r="E104" s="237" t="s">
        <v>19</v>
      </c>
      <c r="F104" s="238" t="s">
        <v>147</v>
      </c>
      <c r="G104" s="236"/>
      <c r="H104" s="239">
        <v>41.200000000000003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130</v>
      </c>
      <c r="AU104" s="245" t="s">
        <v>82</v>
      </c>
      <c r="AV104" s="14" t="s">
        <v>82</v>
      </c>
      <c r="AW104" s="14" t="s">
        <v>35</v>
      </c>
      <c r="AX104" s="14" t="s">
        <v>73</v>
      </c>
      <c r="AY104" s="245" t="s">
        <v>119</v>
      </c>
    </row>
    <row r="105" s="15" customFormat="1">
      <c r="A105" s="15"/>
      <c r="B105" s="246"/>
      <c r="C105" s="247"/>
      <c r="D105" s="226" t="s">
        <v>130</v>
      </c>
      <c r="E105" s="248" t="s">
        <v>19</v>
      </c>
      <c r="F105" s="249" t="s">
        <v>142</v>
      </c>
      <c r="G105" s="247"/>
      <c r="H105" s="250">
        <v>490.19999999999999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130</v>
      </c>
      <c r="AU105" s="256" t="s">
        <v>82</v>
      </c>
      <c r="AV105" s="15" t="s">
        <v>143</v>
      </c>
      <c r="AW105" s="15" t="s">
        <v>35</v>
      </c>
      <c r="AX105" s="15" t="s">
        <v>73</v>
      </c>
      <c r="AY105" s="256" t="s">
        <v>119</v>
      </c>
    </row>
    <row r="106" s="16" customFormat="1">
      <c r="A106" s="16"/>
      <c r="B106" s="257"/>
      <c r="C106" s="258"/>
      <c r="D106" s="226" t="s">
        <v>130</v>
      </c>
      <c r="E106" s="259" t="s">
        <v>19</v>
      </c>
      <c r="F106" s="260" t="s">
        <v>148</v>
      </c>
      <c r="G106" s="258"/>
      <c r="H106" s="261">
        <v>2044.4100000000001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67" t="s">
        <v>130</v>
      </c>
      <c r="AU106" s="267" t="s">
        <v>82</v>
      </c>
      <c r="AV106" s="16" t="s">
        <v>126</v>
      </c>
      <c r="AW106" s="16" t="s">
        <v>35</v>
      </c>
      <c r="AX106" s="16" t="s">
        <v>80</v>
      </c>
      <c r="AY106" s="267" t="s">
        <v>119</v>
      </c>
    </row>
    <row r="107" s="2" customFormat="1" ht="24.15" customHeight="1">
      <c r="A107" s="40"/>
      <c r="B107" s="41"/>
      <c r="C107" s="206" t="s">
        <v>143</v>
      </c>
      <c r="D107" s="206" t="s">
        <v>121</v>
      </c>
      <c r="E107" s="207" t="s">
        <v>149</v>
      </c>
      <c r="F107" s="208" t="s">
        <v>150</v>
      </c>
      <c r="G107" s="209" t="s">
        <v>135</v>
      </c>
      <c r="H107" s="210">
        <v>35.399999999999999</v>
      </c>
      <c r="I107" s="211"/>
      <c r="J107" s="212">
        <f>ROUND(I107*H107,2)</f>
        <v>0</v>
      </c>
      <c r="K107" s="208" t="s">
        <v>125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126</v>
      </c>
      <c r="AT107" s="217" t="s">
        <v>121</v>
      </c>
      <c r="AU107" s="217" t="s">
        <v>82</v>
      </c>
      <c r="AY107" s="19" t="s">
        <v>119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126</v>
      </c>
      <c r="BM107" s="217" t="s">
        <v>151</v>
      </c>
    </row>
    <row r="108" s="2" customFormat="1">
      <c r="A108" s="40"/>
      <c r="B108" s="41"/>
      <c r="C108" s="42"/>
      <c r="D108" s="219" t="s">
        <v>128</v>
      </c>
      <c r="E108" s="42"/>
      <c r="F108" s="220" t="s">
        <v>152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82</v>
      </c>
    </row>
    <row r="109" s="13" customFormat="1">
      <c r="A109" s="13"/>
      <c r="B109" s="224"/>
      <c r="C109" s="225"/>
      <c r="D109" s="226" t="s">
        <v>130</v>
      </c>
      <c r="E109" s="227" t="s">
        <v>19</v>
      </c>
      <c r="F109" s="228" t="s">
        <v>131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130</v>
      </c>
      <c r="AU109" s="234" t="s">
        <v>82</v>
      </c>
      <c r="AV109" s="13" t="s">
        <v>80</v>
      </c>
      <c r="AW109" s="13" t="s">
        <v>35</v>
      </c>
      <c r="AX109" s="13" t="s">
        <v>73</v>
      </c>
      <c r="AY109" s="234" t="s">
        <v>119</v>
      </c>
    </row>
    <row r="110" s="14" customFormat="1">
      <c r="A110" s="14"/>
      <c r="B110" s="235"/>
      <c r="C110" s="236"/>
      <c r="D110" s="226" t="s">
        <v>130</v>
      </c>
      <c r="E110" s="237" t="s">
        <v>19</v>
      </c>
      <c r="F110" s="238" t="s">
        <v>153</v>
      </c>
      <c r="G110" s="236"/>
      <c r="H110" s="239">
        <v>35.399999999999999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130</v>
      </c>
      <c r="AU110" s="245" t="s">
        <v>82</v>
      </c>
      <c r="AV110" s="14" t="s">
        <v>82</v>
      </c>
      <c r="AW110" s="14" t="s">
        <v>35</v>
      </c>
      <c r="AX110" s="14" t="s">
        <v>80</v>
      </c>
      <c r="AY110" s="245" t="s">
        <v>119</v>
      </c>
    </row>
    <row r="111" s="2" customFormat="1" ht="16.5" customHeight="1">
      <c r="A111" s="40"/>
      <c r="B111" s="41"/>
      <c r="C111" s="206" t="s">
        <v>126</v>
      </c>
      <c r="D111" s="206" t="s">
        <v>121</v>
      </c>
      <c r="E111" s="207" t="s">
        <v>154</v>
      </c>
      <c r="F111" s="208" t="s">
        <v>155</v>
      </c>
      <c r="G111" s="209" t="s">
        <v>135</v>
      </c>
      <c r="H111" s="210">
        <v>9</v>
      </c>
      <c r="I111" s="211"/>
      <c r="J111" s="212">
        <f>ROUND(I111*H111,2)</f>
        <v>0</v>
      </c>
      <c r="K111" s="208" t="s">
        <v>125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126</v>
      </c>
      <c r="AT111" s="217" t="s">
        <v>121</v>
      </c>
      <c r="AU111" s="217" t="s">
        <v>82</v>
      </c>
      <c r="AY111" s="19" t="s">
        <v>119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126</v>
      </c>
      <c r="BM111" s="217" t="s">
        <v>156</v>
      </c>
    </row>
    <row r="112" s="2" customFormat="1">
      <c r="A112" s="40"/>
      <c r="B112" s="41"/>
      <c r="C112" s="42"/>
      <c r="D112" s="219" t="s">
        <v>128</v>
      </c>
      <c r="E112" s="42"/>
      <c r="F112" s="220" t="s">
        <v>157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82</v>
      </c>
    </row>
    <row r="113" s="13" customFormat="1">
      <c r="A113" s="13"/>
      <c r="B113" s="224"/>
      <c r="C113" s="225"/>
      <c r="D113" s="226" t="s">
        <v>130</v>
      </c>
      <c r="E113" s="227" t="s">
        <v>19</v>
      </c>
      <c r="F113" s="228" t="s">
        <v>131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130</v>
      </c>
      <c r="AU113" s="234" t="s">
        <v>82</v>
      </c>
      <c r="AV113" s="13" t="s">
        <v>80</v>
      </c>
      <c r="AW113" s="13" t="s">
        <v>35</v>
      </c>
      <c r="AX113" s="13" t="s">
        <v>73</v>
      </c>
      <c r="AY113" s="234" t="s">
        <v>119</v>
      </c>
    </row>
    <row r="114" s="14" customFormat="1">
      <c r="A114" s="14"/>
      <c r="B114" s="235"/>
      <c r="C114" s="236"/>
      <c r="D114" s="226" t="s">
        <v>130</v>
      </c>
      <c r="E114" s="237" t="s">
        <v>19</v>
      </c>
      <c r="F114" s="238" t="s">
        <v>158</v>
      </c>
      <c r="G114" s="236"/>
      <c r="H114" s="239">
        <v>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130</v>
      </c>
      <c r="AU114" s="245" t="s">
        <v>82</v>
      </c>
      <c r="AV114" s="14" t="s">
        <v>82</v>
      </c>
      <c r="AW114" s="14" t="s">
        <v>35</v>
      </c>
      <c r="AX114" s="14" t="s">
        <v>80</v>
      </c>
      <c r="AY114" s="245" t="s">
        <v>119</v>
      </c>
    </row>
    <row r="115" s="2" customFormat="1" ht="37.8" customHeight="1">
      <c r="A115" s="40"/>
      <c r="B115" s="41"/>
      <c r="C115" s="206" t="s">
        <v>159</v>
      </c>
      <c r="D115" s="206" t="s">
        <v>121</v>
      </c>
      <c r="E115" s="207" t="s">
        <v>160</v>
      </c>
      <c r="F115" s="208" t="s">
        <v>161</v>
      </c>
      <c r="G115" s="209" t="s">
        <v>135</v>
      </c>
      <c r="H115" s="210">
        <v>1299.0899999999999</v>
      </c>
      <c r="I115" s="211"/>
      <c r="J115" s="212">
        <f>ROUND(I115*H115,2)</f>
        <v>0</v>
      </c>
      <c r="K115" s="208" t="s">
        <v>125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126</v>
      </c>
      <c r="AT115" s="217" t="s">
        <v>121</v>
      </c>
      <c r="AU115" s="217" t="s">
        <v>82</v>
      </c>
      <c r="AY115" s="19" t="s">
        <v>119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126</v>
      </c>
      <c r="BM115" s="217" t="s">
        <v>162</v>
      </c>
    </row>
    <row r="116" s="2" customFormat="1">
      <c r="A116" s="40"/>
      <c r="B116" s="41"/>
      <c r="C116" s="42"/>
      <c r="D116" s="219" t="s">
        <v>128</v>
      </c>
      <c r="E116" s="42"/>
      <c r="F116" s="220" t="s">
        <v>163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82</v>
      </c>
    </row>
    <row r="117" s="14" customFormat="1">
      <c r="A117" s="14"/>
      <c r="B117" s="235"/>
      <c r="C117" s="236"/>
      <c r="D117" s="226" t="s">
        <v>130</v>
      </c>
      <c r="E117" s="237" t="s">
        <v>19</v>
      </c>
      <c r="F117" s="238" t="s">
        <v>164</v>
      </c>
      <c r="G117" s="236"/>
      <c r="H117" s="239">
        <v>1554.21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130</v>
      </c>
      <c r="AU117" s="245" t="s">
        <v>82</v>
      </c>
      <c r="AV117" s="14" t="s">
        <v>82</v>
      </c>
      <c r="AW117" s="14" t="s">
        <v>35</v>
      </c>
      <c r="AX117" s="14" t="s">
        <v>73</v>
      </c>
      <c r="AY117" s="245" t="s">
        <v>119</v>
      </c>
    </row>
    <row r="118" s="14" customFormat="1">
      <c r="A118" s="14"/>
      <c r="B118" s="235"/>
      <c r="C118" s="236"/>
      <c r="D118" s="226" t="s">
        <v>130</v>
      </c>
      <c r="E118" s="237" t="s">
        <v>19</v>
      </c>
      <c r="F118" s="238" t="s">
        <v>165</v>
      </c>
      <c r="G118" s="236"/>
      <c r="H118" s="239">
        <v>490.19999999999999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130</v>
      </c>
      <c r="AU118" s="245" t="s">
        <v>82</v>
      </c>
      <c r="AV118" s="14" t="s">
        <v>82</v>
      </c>
      <c r="AW118" s="14" t="s">
        <v>35</v>
      </c>
      <c r="AX118" s="14" t="s">
        <v>73</v>
      </c>
      <c r="AY118" s="245" t="s">
        <v>119</v>
      </c>
    </row>
    <row r="119" s="14" customFormat="1">
      <c r="A119" s="14"/>
      <c r="B119" s="235"/>
      <c r="C119" s="236"/>
      <c r="D119" s="226" t="s">
        <v>130</v>
      </c>
      <c r="E119" s="237" t="s">
        <v>19</v>
      </c>
      <c r="F119" s="238" t="s">
        <v>166</v>
      </c>
      <c r="G119" s="236"/>
      <c r="H119" s="239">
        <v>35.399999999999999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130</v>
      </c>
      <c r="AU119" s="245" t="s">
        <v>82</v>
      </c>
      <c r="AV119" s="14" t="s">
        <v>82</v>
      </c>
      <c r="AW119" s="14" t="s">
        <v>35</v>
      </c>
      <c r="AX119" s="14" t="s">
        <v>73</v>
      </c>
      <c r="AY119" s="245" t="s">
        <v>119</v>
      </c>
    </row>
    <row r="120" s="14" customFormat="1">
      <c r="A120" s="14"/>
      <c r="B120" s="235"/>
      <c r="C120" s="236"/>
      <c r="D120" s="226" t="s">
        <v>130</v>
      </c>
      <c r="E120" s="237" t="s">
        <v>19</v>
      </c>
      <c r="F120" s="238" t="s">
        <v>167</v>
      </c>
      <c r="G120" s="236"/>
      <c r="H120" s="239">
        <v>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130</v>
      </c>
      <c r="AU120" s="245" t="s">
        <v>82</v>
      </c>
      <c r="AV120" s="14" t="s">
        <v>82</v>
      </c>
      <c r="AW120" s="14" t="s">
        <v>35</v>
      </c>
      <c r="AX120" s="14" t="s">
        <v>73</v>
      </c>
      <c r="AY120" s="245" t="s">
        <v>119</v>
      </c>
    </row>
    <row r="121" s="15" customFormat="1">
      <c r="A121" s="15"/>
      <c r="B121" s="246"/>
      <c r="C121" s="247"/>
      <c r="D121" s="226" t="s">
        <v>130</v>
      </c>
      <c r="E121" s="248" t="s">
        <v>19</v>
      </c>
      <c r="F121" s="249" t="s">
        <v>142</v>
      </c>
      <c r="G121" s="247"/>
      <c r="H121" s="250">
        <v>2088.8099999999999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130</v>
      </c>
      <c r="AU121" s="256" t="s">
        <v>82</v>
      </c>
      <c r="AV121" s="15" t="s">
        <v>143</v>
      </c>
      <c r="AW121" s="15" t="s">
        <v>35</v>
      </c>
      <c r="AX121" s="15" t="s">
        <v>73</v>
      </c>
      <c r="AY121" s="256" t="s">
        <v>119</v>
      </c>
    </row>
    <row r="122" s="13" customFormat="1">
      <c r="A122" s="13"/>
      <c r="B122" s="224"/>
      <c r="C122" s="225"/>
      <c r="D122" s="226" t="s">
        <v>130</v>
      </c>
      <c r="E122" s="227" t="s">
        <v>19</v>
      </c>
      <c r="F122" s="228" t="s">
        <v>168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130</v>
      </c>
      <c r="AU122" s="234" t="s">
        <v>82</v>
      </c>
      <c r="AV122" s="13" t="s">
        <v>80</v>
      </c>
      <c r="AW122" s="13" t="s">
        <v>35</v>
      </c>
      <c r="AX122" s="13" t="s">
        <v>73</v>
      </c>
      <c r="AY122" s="234" t="s">
        <v>119</v>
      </c>
    </row>
    <row r="123" s="14" customFormat="1">
      <c r="A123" s="14"/>
      <c r="B123" s="235"/>
      <c r="C123" s="236"/>
      <c r="D123" s="226" t="s">
        <v>130</v>
      </c>
      <c r="E123" s="237" t="s">
        <v>19</v>
      </c>
      <c r="F123" s="238" t="s">
        <v>169</v>
      </c>
      <c r="G123" s="236"/>
      <c r="H123" s="239">
        <v>-771.50999999999999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130</v>
      </c>
      <c r="AU123" s="245" t="s">
        <v>82</v>
      </c>
      <c r="AV123" s="14" t="s">
        <v>82</v>
      </c>
      <c r="AW123" s="14" t="s">
        <v>35</v>
      </c>
      <c r="AX123" s="14" t="s">
        <v>73</v>
      </c>
      <c r="AY123" s="245" t="s">
        <v>119</v>
      </c>
    </row>
    <row r="124" s="14" customFormat="1">
      <c r="A124" s="14"/>
      <c r="B124" s="235"/>
      <c r="C124" s="236"/>
      <c r="D124" s="226" t="s">
        <v>130</v>
      </c>
      <c r="E124" s="237" t="s">
        <v>19</v>
      </c>
      <c r="F124" s="238" t="s">
        <v>170</v>
      </c>
      <c r="G124" s="236"/>
      <c r="H124" s="239">
        <v>-18.210000000000001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130</v>
      </c>
      <c r="AU124" s="245" t="s">
        <v>82</v>
      </c>
      <c r="AV124" s="14" t="s">
        <v>82</v>
      </c>
      <c r="AW124" s="14" t="s">
        <v>35</v>
      </c>
      <c r="AX124" s="14" t="s">
        <v>73</v>
      </c>
      <c r="AY124" s="245" t="s">
        <v>119</v>
      </c>
    </row>
    <row r="125" s="15" customFormat="1">
      <c r="A125" s="15"/>
      <c r="B125" s="246"/>
      <c r="C125" s="247"/>
      <c r="D125" s="226" t="s">
        <v>130</v>
      </c>
      <c r="E125" s="248" t="s">
        <v>19</v>
      </c>
      <c r="F125" s="249" t="s">
        <v>142</v>
      </c>
      <c r="G125" s="247"/>
      <c r="H125" s="250">
        <v>-789.72000000000003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130</v>
      </c>
      <c r="AU125" s="256" t="s">
        <v>82</v>
      </c>
      <c r="AV125" s="15" t="s">
        <v>143</v>
      </c>
      <c r="AW125" s="15" t="s">
        <v>35</v>
      </c>
      <c r="AX125" s="15" t="s">
        <v>73</v>
      </c>
      <c r="AY125" s="256" t="s">
        <v>119</v>
      </c>
    </row>
    <row r="126" s="16" customFormat="1">
      <c r="A126" s="16"/>
      <c r="B126" s="257"/>
      <c r="C126" s="258"/>
      <c r="D126" s="226" t="s">
        <v>130</v>
      </c>
      <c r="E126" s="259" t="s">
        <v>19</v>
      </c>
      <c r="F126" s="260" t="s">
        <v>148</v>
      </c>
      <c r="G126" s="258"/>
      <c r="H126" s="261">
        <v>1299.0899999999999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7" t="s">
        <v>130</v>
      </c>
      <c r="AU126" s="267" t="s">
        <v>82</v>
      </c>
      <c r="AV126" s="16" t="s">
        <v>126</v>
      </c>
      <c r="AW126" s="16" t="s">
        <v>35</v>
      </c>
      <c r="AX126" s="16" t="s">
        <v>80</v>
      </c>
      <c r="AY126" s="267" t="s">
        <v>119</v>
      </c>
    </row>
    <row r="127" s="2" customFormat="1" ht="37.8" customHeight="1">
      <c r="A127" s="40"/>
      <c r="B127" s="41"/>
      <c r="C127" s="206" t="s">
        <v>171</v>
      </c>
      <c r="D127" s="206" t="s">
        <v>121</v>
      </c>
      <c r="E127" s="207" t="s">
        <v>172</v>
      </c>
      <c r="F127" s="208" t="s">
        <v>173</v>
      </c>
      <c r="G127" s="209" t="s">
        <v>135</v>
      </c>
      <c r="H127" s="210">
        <v>6495.4499999999998</v>
      </c>
      <c r="I127" s="211"/>
      <c r="J127" s="212">
        <f>ROUND(I127*H127,2)</f>
        <v>0</v>
      </c>
      <c r="K127" s="208" t="s">
        <v>125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126</v>
      </c>
      <c r="AT127" s="217" t="s">
        <v>121</v>
      </c>
      <c r="AU127" s="217" t="s">
        <v>82</v>
      </c>
      <c r="AY127" s="19" t="s">
        <v>119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126</v>
      </c>
      <c r="BM127" s="217" t="s">
        <v>174</v>
      </c>
    </row>
    <row r="128" s="2" customFormat="1">
      <c r="A128" s="40"/>
      <c r="B128" s="41"/>
      <c r="C128" s="42"/>
      <c r="D128" s="219" t="s">
        <v>128</v>
      </c>
      <c r="E128" s="42"/>
      <c r="F128" s="220" t="s">
        <v>175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82</v>
      </c>
    </row>
    <row r="129" s="13" customFormat="1">
      <c r="A129" s="13"/>
      <c r="B129" s="224"/>
      <c r="C129" s="225"/>
      <c r="D129" s="226" t="s">
        <v>130</v>
      </c>
      <c r="E129" s="227" t="s">
        <v>19</v>
      </c>
      <c r="F129" s="228" t="s">
        <v>176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130</v>
      </c>
      <c r="AU129" s="234" t="s">
        <v>82</v>
      </c>
      <c r="AV129" s="13" t="s">
        <v>80</v>
      </c>
      <c r="AW129" s="13" t="s">
        <v>35</v>
      </c>
      <c r="AX129" s="13" t="s">
        <v>73</v>
      </c>
      <c r="AY129" s="234" t="s">
        <v>119</v>
      </c>
    </row>
    <row r="130" s="14" customFormat="1">
      <c r="A130" s="14"/>
      <c r="B130" s="235"/>
      <c r="C130" s="236"/>
      <c r="D130" s="226" t="s">
        <v>130</v>
      </c>
      <c r="E130" s="237" t="s">
        <v>19</v>
      </c>
      <c r="F130" s="238" t="s">
        <v>177</v>
      </c>
      <c r="G130" s="236"/>
      <c r="H130" s="239">
        <v>7771.0500000000002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130</v>
      </c>
      <c r="AU130" s="245" t="s">
        <v>82</v>
      </c>
      <c r="AV130" s="14" t="s">
        <v>82</v>
      </c>
      <c r="AW130" s="14" t="s">
        <v>35</v>
      </c>
      <c r="AX130" s="14" t="s">
        <v>73</v>
      </c>
      <c r="AY130" s="245" t="s">
        <v>119</v>
      </c>
    </row>
    <row r="131" s="14" customFormat="1">
      <c r="A131" s="14"/>
      <c r="B131" s="235"/>
      <c r="C131" s="236"/>
      <c r="D131" s="226" t="s">
        <v>130</v>
      </c>
      <c r="E131" s="237" t="s">
        <v>19</v>
      </c>
      <c r="F131" s="238" t="s">
        <v>178</v>
      </c>
      <c r="G131" s="236"/>
      <c r="H131" s="239">
        <v>2451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130</v>
      </c>
      <c r="AU131" s="245" t="s">
        <v>82</v>
      </c>
      <c r="AV131" s="14" t="s">
        <v>82</v>
      </c>
      <c r="AW131" s="14" t="s">
        <v>35</v>
      </c>
      <c r="AX131" s="14" t="s">
        <v>73</v>
      </c>
      <c r="AY131" s="245" t="s">
        <v>119</v>
      </c>
    </row>
    <row r="132" s="14" customFormat="1">
      <c r="A132" s="14"/>
      <c r="B132" s="235"/>
      <c r="C132" s="236"/>
      <c r="D132" s="226" t="s">
        <v>130</v>
      </c>
      <c r="E132" s="237" t="s">
        <v>19</v>
      </c>
      <c r="F132" s="238" t="s">
        <v>179</v>
      </c>
      <c r="G132" s="236"/>
      <c r="H132" s="239">
        <v>177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130</v>
      </c>
      <c r="AU132" s="245" t="s">
        <v>82</v>
      </c>
      <c r="AV132" s="14" t="s">
        <v>82</v>
      </c>
      <c r="AW132" s="14" t="s">
        <v>35</v>
      </c>
      <c r="AX132" s="14" t="s">
        <v>73</v>
      </c>
      <c r="AY132" s="245" t="s">
        <v>119</v>
      </c>
    </row>
    <row r="133" s="14" customFormat="1">
      <c r="A133" s="14"/>
      <c r="B133" s="235"/>
      <c r="C133" s="236"/>
      <c r="D133" s="226" t="s">
        <v>130</v>
      </c>
      <c r="E133" s="237" t="s">
        <v>19</v>
      </c>
      <c r="F133" s="238" t="s">
        <v>180</v>
      </c>
      <c r="G133" s="236"/>
      <c r="H133" s="239">
        <v>45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130</v>
      </c>
      <c r="AU133" s="245" t="s">
        <v>82</v>
      </c>
      <c r="AV133" s="14" t="s">
        <v>82</v>
      </c>
      <c r="AW133" s="14" t="s">
        <v>35</v>
      </c>
      <c r="AX133" s="14" t="s">
        <v>73</v>
      </c>
      <c r="AY133" s="245" t="s">
        <v>119</v>
      </c>
    </row>
    <row r="134" s="15" customFormat="1">
      <c r="A134" s="15"/>
      <c r="B134" s="246"/>
      <c r="C134" s="247"/>
      <c r="D134" s="226" t="s">
        <v>130</v>
      </c>
      <c r="E134" s="248" t="s">
        <v>19</v>
      </c>
      <c r="F134" s="249" t="s">
        <v>142</v>
      </c>
      <c r="G134" s="247"/>
      <c r="H134" s="250">
        <v>10444.049999999999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130</v>
      </c>
      <c r="AU134" s="256" t="s">
        <v>82</v>
      </c>
      <c r="AV134" s="15" t="s">
        <v>143</v>
      </c>
      <c r="AW134" s="15" t="s">
        <v>35</v>
      </c>
      <c r="AX134" s="15" t="s">
        <v>73</v>
      </c>
      <c r="AY134" s="256" t="s">
        <v>119</v>
      </c>
    </row>
    <row r="135" s="13" customFormat="1">
      <c r="A135" s="13"/>
      <c r="B135" s="224"/>
      <c r="C135" s="225"/>
      <c r="D135" s="226" t="s">
        <v>130</v>
      </c>
      <c r="E135" s="227" t="s">
        <v>19</v>
      </c>
      <c r="F135" s="228" t="s">
        <v>168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130</v>
      </c>
      <c r="AU135" s="234" t="s">
        <v>82</v>
      </c>
      <c r="AV135" s="13" t="s">
        <v>80</v>
      </c>
      <c r="AW135" s="13" t="s">
        <v>35</v>
      </c>
      <c r="AX135" s="13" t="s">
        <v>73</v>
      </c>
      <c r="AY135" s="234" t="s">
        <v>119</v>
      </c>
    </row>
    <row r="136" s="14" customFormat="1">
      <c r="A136" s="14"/>
      <c r="B136" s="235"/>
      <c r="C136" s="236"/>
      <c r="D136" s="226" t="s">
        <v>130</v>
      </c>
      <c r="E136" s="237" t="s">
        <v>19</v>
      </c>
      <c r="F136" s="238" t="s">
        <v>181</v>
      </c>
      <c r="G136" s="236"/>
      <c r="H136" s="239">
        <v>-3857.5500000000002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130</v>
      </c>
      <c r="AU136" s="245" t="s">
        <v>82</v>
      </c>
      <c r="AV136" s="14" t="s">
        <v>82</v>
      </c>
      <c r="AW136" s="14" t="s">
        <v>35</v>
      </c>
      <c r="AX136" s="14" t="s">
        <v>73</v>
      </c>
      <c r="AY136" s="245" t="s">
        <v>119</v>
      </c>
    </row>
    <row r="137" s="14" customFormat="1">
      <c r="A137" s="14"/>
      <c r="B137" s="235"/>
      <c r="C137" s="236"/>
      <c r="D137" s="226" t="s">
        <v>130</v>
      </c>
      <c r="E137" s="237" t="s">
        <v>19</v>
      </c>
      <c r="F137" s="238" t="s">
        <v>182</v>
      </c>
      <c r="G137" s="236"/>
      <c r="H137" s="239">
        <v>-91.049999999999997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130</v>
      </c>
      <c r="AU137" s="245" t="s">
        <v>82</v>
      </c>
      <c r="AV137" s="14" t="s">
        <v>82</v>
      </c>
      <c r="AW137" s="14" t="s">
        <v>35</v>
      </c>
      <c r="AX137" s="14" t="s">
        <v>73</v>
      </c>
      <c r="AY137" s="245" t="s">
        <v>119</v>
      </c>
    </row>
    <row r="138" s="15" customFormat="1">
      <c r="A138" s="15"/>
      <c r="B138" s="246"/>
      <c r="C138" s="247"/>
      <c r="D138" s="226" t="s">
        <v>130</v>
      </c>
      <c r="E138" s="248" t="s">
        <v>19</v>
      </c>
      <c r="F138" s="249" t="s">
        <v>142</v>
      </c>
      <c r="G138" s="247"/>
      <c r="H138" s="250">
        <v>-3948.6000000000004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130</v>
      </c>
      <c r="AU138" s="256" t="s">
        <v>82</v>
      </c>
      <c r="AV138" s="15" t="s">
        <v>143</v>
      </c>
      <c r="AW138" s="15" t="s">
        <v>35</v>
      </c>
      <c r="AX138" s="15" t="s">
        <v>73</v>
      </c>
      <c r="AY138" s="256" t="s">
        <v>119</v>
      </c>
    </row>
    <row r="139" s="16" customFormat="1">
      <c r="A139" s="16"/>
      <c r="B139" s="257"/>
      <c r="C139" s="258"/>
      <c r="D139" s="226" t="s">
        <v>130</v>
      </c>
      <c r="E139" s="259" t="s">
        <v>19</v>
      </c>
      <c r="F139" s="260" t="s">
        <v>148</v>
      </c>
      <c r="G139" s="258"/>
      <c r="H139" s="261">
        <v>6495.4499999999989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67" t="s">
        <v>130</v>
      </c>
      <c r="AU139" s="267" t="s">
        <v>82</v>
      </c>
      <c r="AV139" s="16" t="s">
        <v>126</v>
      </c>
      <c r="AW139" s="16" t="s">
        <v>35</v>
      </c>
      <c r="AX139" s="16" t="s">
        <v>80</v>
      </c>
      <c r="AY139" s="267" t="s">
        <v>119</v>
      </c>
    </row>
    <row r="140" s="2" customFormat="1" ht="24.15" customHeight="1">
      <c r="A140" s="40"/>
      <c r="B140" s="41"/>
      <c r="C140" s="206" t="s">
        <v>183</v>
      </c>
      <c r="D140" s="206" t="s">
        <v>121</v>
      </c>
      <c r="E140" s="207" t="s">
        <v>184</v>
      </c>
      <c r="F140" s="208" t="s">
        <v>185</v>
      </c>
      <c r="G140" s="209" t="s">
        <v>135</v>
      </c>
      <c r="H140" s="210">
        <v>789.72000000000003</v>
      </c>
      <c r="I140" s="211"/>
      <c r="J140" s="212">
        <f>ROUND(I140*H140,2)</f>
        <v>0</v>
      </c>
      <c r="K140" s="208" t="s">
        <v>125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126</v>
      </c>
      <c r="AT140" s="217" t="s">
        <v>121</v>
      </c>
      <c r="AU140" s="217" t="s">
        <v>82</v>
      </c>
      <c r="AY140" s="19" t="s">
        <v>119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126</v>
      </c>
      <c r="BM140" s="217" t="s">
        <v>186</v>
      </c>
    </row>
    <row r="141" s="2" customFormat="1">
      <c r="A141" s="40"/>
      <c r="B141" s="41"/>
      <c r="C141" s="42"/>
      <c r="D141" s="219" t="s">
        <v>128</v>
      </c>
      <c r="E141" s="42"/>
      <c r="F141" s="220" t="s">
        <v>187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82</v>
      </c>
    </row>
    <row r="142" s="13" customFormat="1">
      <c r="A142" s="13"/>
      <c r="B142" s="224"/>
      <c r="C142" s="225"/>
      <c r="D142" s="226" t="s">
        <v>130</v>
      </c>
      <c r="E142" s="227" t="s">
        <v>19</v>
      </c>
      <c r="F142" s="228" t="s">
        <v>168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130</v>
      </c>
      <c r="AU142" s="234" t="s">
        <v>82</v>
      </c>
      <c r="AV142" s="13" t="s">
        <v>80</v>
      </c>
      <c r="AW142" s="13" t="s">
        <v>35</v>
      </c>
      <c r="AX142" s="13" t="s">
        <v>73</v>
      </c>
      <c r="AY142" s="234" t="s">
        <v>119</v>
      </c>
    </row>
    <row r="143" s="14" customFormat="1">
      <c r="A143" s="14"/>
      <c r="B143" s="235"/>
      <c r="C143" s="236"/>
      <c r="D143" s="226" t="s">
        <v>130</v>
      </c>
      <c r="E143" s="237" t="s">
        <v>19</v>
      </c>
      <c r="F143" s="238" t="s">
        <v>188</v>
      </c>
      <c r="G143" s="236"/>
      <c r="H143" s="239">
        <v>771.50999999999999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130</v>
      </c>
      <c r="AU143" s="245" t="s">
        <v>82</v>
      </c>
      <c r="AV143" s="14" t="s">
        <v>82</v>
      </c>
      <c r="AW143" s="14" t="s">
        <v>35</v>
      </c>
      <c r="AX143" s="14" t="s">
        <v>73</v>
      </c>
      <c r="AY143" s="245" t="s">
        <v>119</v>
      </c>
    </row>
    <row r="144" s="14" customFormat="1">
      <c r="A144" s="14"/>
      <c r="B144" s="235"/>
      <c r="C144" s="236"/>
      <c r="D144" s="226" t="s">
        <v>130</v>
      </c>
      <c r="E144" s="237" t="s">
        <v>19</v>
      </c>
      <c r="F144" s="238" t="s">
        <v>189</v>
      </c>
      <c r="G144" s="236"/>
      <c r="H144" s="239">
        <v>18.210000000000001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82</v>
      </c>
      <c r="AV144" s="14" t="s">
        <v>82</v>
      </c>
      <c r="AW144" s="14" t="s">
        <v>35</v>
      </c>
      <c r="AX144" s="14" t="s">
        <v>73</v>
      </c>
      <c r="AY144" s="245" t="s">
        <v>119</v>
      </c>
    </row>
    <row r="145" s="16" customFormat="1">
      <c r="A145" s="16"/>
      <c r="B145" s="257"/>
      <c r="C145" s="258"/>
      <c r="D145" s="226" t="s">
        <v>130</v>
      </c>
      <c r="E145" s="259" t="s">
        <v>19</v>
      </c>
      <c r="F145" s="260" t="s">
        <v>148</v>
      </c>
      <c r="G145" s="258"/>
      <c r="H145" s="261">
        <v>789.72000000000003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7" t="s">
        <v>130</v>
      </c>
      <c r="AU145" s="267" t="s">
        <v>82</v>
      </c>
      <c r="AV145" s="16" t="s">
        <v>126</v>
      </c>
      <c r="AW145" s="16" t="s">
        <v>35</v>
      </c>
      <c r="AX145" s="16" t="s">
        <v>80</v>
      </c>
      <c r="AY145" s="267" t="s">
        <v>119</v>
      </c>
    </row>
    <row r="146" s="2" customFormat="1" ht="24.15" customHeight="1">
      <c r="A146" s="40"/>
      <c r="B146" s="41"/>
      <c r="C146" s="206" t="s">
        <v>190</v>
      </c>
      <c r="D146" s="206" t="s">
        <v>121</v>
      </c>
      <c r="E146" s="207" t="s">
        <v>191</v>
      </c>
      <c r="F146" s="208" t="s">
        <v>192</v>
      </c>
      <c r="G146" s="209" t="s">
        <v>135</v>
      </c>
      <c r="H146" s="210">
        <v>1299.0899999999999</v>
      </c>
      <c r="I146" s="211"/>
      <c r="J146" s="212">
        <f>ROUND(I146*H146,2)</f>
        <v>0</v>
      </c>
      <c r="K146" s="208" t="s">
        <v>125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126</v>
      </c>
      <c r="AT146" s="217" t="s">
        <v>121</v>
      </c>
      <c r="AU146" s="217" t="s">
        <v>82</v>
      </c>
      <c r="AY146" s="19" t="s">
        <v>119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126</v>
      </c>
      <c r="BM146" s="217" t="s">
        <v>193</v>
      </c>
    </row>
    <row r="147" s="2" customFormat="1">
      <c r="A147" s="40"/>
      <c r="B147" s="41"/>
      <c r="C147" s="42"/>
      <c r="D147" s="219" t="s">
        <v>128</v>
      </c>
      <c r="E147" s="42"/>
      <c r="F147" s="220" t="s">
        <v>194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82</v>
      </c>
    </row>
    <row r="148" s="14" customFormat="1">
      <c r="A148" s="14"/>
      <c r="B148" s="235"/>
      <c r="C148" s="236"/>
      <c r="D148" s="226" t="s">
        <v>130</v>
      </c>
      <c r="E148" s="237" t="s">
        <v>19</v>
      </c>
      <c r="F148" s="238" t="s">
        <v>164</v>
      </c>
      <c r="G148" s="236"/>
      <c r="H148" s="239">
        <v>1554.21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130</v>
      </c>
      <c r="AU148" s="245" t="s">
        <v>82</v>
      </c>
      <c r="AV148" s="14" t="s">
        <v>82</v>
      </c>
      <c r="AW148" s="14" t="s">
        <v>35</v>
      </c>
      <c r="AX148" s="14" t="s">
        <v>73</v>
      </c>
      <c r="AY148" s="245" t="s">
        <v>119</v>
      </c>
    </row>
    <row r="149" s="14" customFormat="1">
      <c r="A149" s="14"/>
      <c r="B149" s="235"/>
      <c r="C149" s="236"/>
      <c r="D149" s="226" t="s">
        <v>130</v>
      </c>
      <c r="E149" s="237" t="s">
        <v>19</v>
      </c>
      <c r="F149" s="238" t="s">
        <v>165</v>
      </c>
      <c r="G149" s="236"/>
      <c r="H149" s="239">
        <v>490.19999999999999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130</v>
      </c>
      <c r="AU149" s="245" t="s">
        <v>82</v>
      </c>
      <c r="AV149" s="14" t="s">
        <v>82</v>
      </c>
      <c r="AW149" s="14" t="s">
        <v>35</v>
      </c>
      <c r="AX149" s="14" t="s">
        <v>73</v>
      </c>
      <c r="AY149" s="245" t="s">
        <v>119</v>
      </c>
    </row>
    <row r="150" s="14" customFormat="1">
      <c r="A150" s="14"/>
      <c r="B150" s="235"/>
      <c r="C150" s="236"/>
      <c r="D150" s="226" t="s">
        <v>130</v>
      </c>
      <c r="E150" s="237" t="s">
        <v>19</v>
      </c>
      <c r="F150" s="238" t="s">
        <v>166</v>
      </c>
      <c r="G150" s="236"/>
      <c r="H150" s="239">
        <v>35.399999999999999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130</v>
      </c>
      <c r="AU150" s="245" t="s">
        <v>82</v>
      </c>
      <c r="AV150" s="14" t="s">
        <v>82</v>
      </c>
      <c r="AW150" s="14" t="s">
        <v>35</v>
      </c>
      <c r="AX150" s="14" t="s">
        <v>73</v>
      </c>
      <c r="AY150" s="245" t="s">
        <v>119</v>
      </c>
    </row>
    <row r="151" s="14" customFormat="1">
      <c r="A151" s="14"/>
      <c r="B151" s="235"/>
      <c r="C151" s="236"/>
      <c r="D151" s="226" t="s">
        <v>130</v>
      </c>
      <c r="E151" s="237" t="s">
        <v>19</v>
      </c>
      <c r="F151" s="238" t="s">
        <v>167</v>
      </c>
      <c r="G151" s="236"/>
      <c r="H151" s="239">
        <v>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130</v>
      </c>
      <c r="AU151" s="245" t="s">
        <v>82</v>
      </c>
      <c r="AV151" s="14" t="s">
        <v>82</v>
      </c>
      <c r="AW151" s="14" t="s">
        <v>35</v>
      </c>
      <c r="AX151" s="14" t="s">
        <v>73</v>
      </c>
      <c r="AY151" s="245" t="s">
        <v>119</v>
      </c>
    </row>
    <row r="152" s="15" customFormat="1">
      <c r="A152" s="15"/>
      <c r="B152" s="246"/>
      <c r="C152" s="247"/>
      <c r="D152" s="226" t="s">
        <v>130</v>
      </c>
      <c r="E152" s="248" t="s">
        <v>19</v>
      </c>
      <c r="F152" s="249" t="s">
        <v>142</v>
      </c>
      <c r="G152" s="247"/>
      <c r="H152" s="250">
        <v>2088.8099999999999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130</v>
      </c>
      <c r="AU152" s="256" t="s">
        <v>82</v>
      </c>
      <c r="AV152" s="15" t="s">
        <v>143</v>
      </c>
      <c r="AW152" s="15" t="s">
        <v>35</v>
      </c>
      <c r="AX152" s="15" t="s">
        <v>73</v>
      </c>
      <c r="AY152" s="256" t="s">
        <v>119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168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82</v>
      </c>
      <c r="AV153" s="13" t="s">
        <v>80</v>
      </c>
      <c r="AW153" s="13" t="s">
        <v>35</v>
      </c>
      <c r="AX153" s="13" t="s">
        <v>73</v>
      </c>
      <c r="AY153" s="234" t="s">
        <v>119</v>
      </c>
    </row>
    <row r="154" s="14" customFormat="1">
      <c r="A154" s="14"/>
      <c r="B154" s="235"/>
      <c r="C154" s="236"/>
      <c r="D154" s="226" t="s">
        <v>130</v>
      </c>
      <c r="E154" s="237" t="s">
        <v>19</v>
      </c>
      <c r="F154" s="238" t="s">
        <v>169</v>
      </c>
      <c r="G154" s="236"/>
      <c r="H154" s="239">
        <v>-771.50999999999999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130</v>
      </c>
      <c r="AU154" s="245" t="s">
        <v>82</v>
      </c>
      <c r="AV154" s="14" t="s">
        <v>82</v>
      </c>
      <c r="AW154" s="14" t="s">
        <v>35</v>
      </c>
      <c r="AX154" s="14" t="s">
        <v>73</v>
      </c>
      <c r="AY154" s="245" t="s">
        <v>119</v>
      </c>
    </row>
    <row r="155" s="14" customFormat="1">
      <c r="A155" s="14"/>
      <c r="B155" s="235"/>
      <c r="C155" s="236"/>
      <c r="D155" s="226" t="s">
        <v>130</v>
      </c>
      <c r="E155" s="237" t="s">
        <v>19</v>
      </c>
      <c r="F155" s="238" t="s">
        <v>170</v>
      </c>
      <c r="G155" s="236"/>
      <c r="H155" s="239">
        <v>-18.210000000000001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130</v>
      </c>
      <c r="AU155" s="245" t="s">
        <v>82</v>
      </c>
      <c r="AV155" s="14" t="s">
        <v>82</v>
      </c>
      <c r="AW155" s="14" t="s">
        <v>35</v>
      </c>
      <c r="AX155" s="14" t="s">
        <v>73</v>
      </c>
      <c r="AY155" s="245" t="s">
        <v>119</v>
      </c>
    </row>
    <row r="156" s="15" customFormat="1">
      <c r="A156" s="15"/>
      <c r="B156" s="246"/>
      <c r="C156" s="247"/>
      <c r="D156" s="226" t="s">
        <v>130</v>
      </c>
      <c r="E156" s="248" t="s">
        <v>19</v>
      </c>
      <c r="F156" s="249" t="s">
        <v>142</v>
      </c>
      <c r="G156" s="247"/>
      <c r="H156" s="250">
        <v>-789.72000000000003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130</v>
      </c>
      <c r="AU156" s="256" t="s">
        <v>82</v>
      </c>
      <c r="AV156" s="15" t="s">
        <v>143</v>
      </c>
      <c r="AW156" s="15" t="s">
        <v>35</v>
      </c>
      <c r="AX156" s="15" t="s">
        <v>73</v>
      </c>
      <c r="AY156" s="256" t="s">
        <v>119</v>
      </c>
    </row>
    <row r="157" s="16" customFormat="1">
      <c r="A157" s="16"/>
      <c r="B157" s="257"/>
      <c r="C157" s="258"/>
      <c r="D157" s="226" t="s">
        <v>130</v>
      </c>
      <c r="E157" s="259" t="s">
        <v>19</v>
      </c>
      <c r="F157" s="260" t="s">
        <v>148</v>
      </c>
      <c r="G157" s="258"/>
      <c r="H157" s="261">
        <v>1299.0899999999999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7" t="s">
        <v>130</v>
      </c>
      <c r="AU157" s="267" t="s">
        <v>82</v>
      </c>
      <c r="AV157" s="16" t="s">
        <v>126</v>
      </c>
      <c r="AW157" s="16" t="s">
        <v>35</v>
      </c>
      <c r="AX157" s="16" t="s">
        <v>80</v>
      </c>
      <c r="AY157" s="267" t="s">
        <v>119</v>
      </c>
    </row>
    <row r="158" s="2" customFormat="1" ht="24.15" customHeight="1">
      <c r="A158" s="40"/>
      <c r="B158" s="41"/>
      <c r="C158" s="206" t="s">
        <v>195</v>
      </c>
      <c r="D158" s="206" t="s">
        <v>121</v>
      </c>
      <c r="E158" s="207" t="s">
        <v>196</v>
      </c>
      <c r="F158" s="208" t="s">
        <v>197</v>
      </c>
      <c r="G158" s="209" t="s">
        <v>198</v>
      </c>
      <c r="H158" s="210">
        <v>1299.0899999999999</v>
      </c>
      <c r="I158" s="211"/>
      <c r="J158" s="212">
        <f>ROUND(I158*H158,2)</f>
        <v>0</v>
      </c>
      <c r="K158" s="208" t="s">
        <v>199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126</v>
      </c>
      <c r="AT158" s="217" t="s">
        <v>121</v>
      </c>
      <c r="AU158" s="217" t="s">
        <v>82</v>
      </c>
      <c r="AY158" s="19" t="s">
        <v>119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126</v>
      </c>
      <c r="BM158" s="217" t="s">
        <v>200</v>
      </c>
    </row>
    <row r="159" s="14" customFormat="1">
      <c r="A159" s="14"/>
      <c r="B159" s="235"/>
      <c r="C159" s="236"/>
      <c r="D159" s="226" t="s">
        <v>130</v>
      </c>
      <c r="E159" s="237" t="s">
        <v>19</v>
      </c>
      <c r="F159" s="238" t="s">
        <v>164</v>
      </c>
      <c r="G159" s="236"/>
      <c r="H159" s="239">
        <v>1554.21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130</v>
      </c>
      <c r="AU159" s="245" t="s">
        <v>82</v>
      </c>
      <c r="AV159" s="14" t="s">
        <v>82</v>
      </c>
      <c r="AW159" s="14" t="s">
        <v>35</v>
      </c>
      <c r="AX159" s="14" t="s">
        <v>73</v>
      </c>
      <c r="AY159" s="245" t="s">
        <v>119</v>
      </c>
    </row>
    <row r="160" s="14" customFormat="1">
      <c r="A160" s="14"/>
      <c r="B160" s="235"/>
      <c r="C160" s="236"/>
      <c r="D160" s="226" t="s">
        <v>130</v>
      </c>
      <c r="E160" s="237" t="s">
        <v>19</v>
      </c>
      <c r="F160" s="238" t="s">
        <v>165</v>
      </c>
      <c r="G160" s="236"/>
      <c r="H160" s="239">
        <v>490.19999999999999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130</v>
      </c>
      <c r="AU160" s="245" t="s">
        <v>82</v>
      </c>
      <c r="AV160" s="14" t="s">
        <v>82</v>
      </c>
      <c r="AW160" s="14" t="s">
        <v>35</v>
      </c>
      <c r="AX160" s="14" t="s">
        <v>73</v>
      </c>
      <c r="AY160" s="245" t="s">
        <v>119</v>
      </c>
    </row>
    <row r="161" s="14" customFormat="1">
      <c r="A161" s="14"/>
      <c r="B161" s="235"/>
      <c r="C161" s="236"/>
      <c r="D161" s="226" t="s">
        <v>130</v>
      </c>
      <c r="E161" s="237" t="s">
        <v>19</v>
      </c>
      <c r="F161" s="238" t="s">
        <v>166</v>
      </c>
      <c r="G161" s="236"/>
      <c r="H161" s="239">
        <v>35.399999999999999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82</v>
      </c>
      <c r="AV161" s="14" t="s">
        <v>82</v>
      </c>
      <c r="AW161" s="14" t="s">
        <v>35</v>
      </c>
      <c r="AX161" s="14" t="s">
        <v>73</v>
      </c>
      <c r="AY161" s="245" t="s">
        <v>119</v>
      </c>
    </row>
    <row r="162" s="14" customFormat="1">
      <c r="A162" s="14"/>
      <c r="B162" s="235"/>
      <c r="C162" s="236"/>
      <c r="D162" s="226" t="s">
        <v>130</v>
      </c>
      <c r="E162" s="237" t="s">
        <v>19</v>
      </c>
      <c r="F162" s="238" t="s">
        <v>167</v>
      </c>
      <c r="G162" s="236"/>
      <c r="H162" s="239">
        <v>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82</v>
      </c>
      <c r="AV162" s="14" t="s">
        <v>82</v>
      </c>
      <c r="AW162" s="14" t="s">
        <v>35</v>
      </c>
      <c r="AX162" s="14" t="s">
        <v>73</v>
      </c>
      <c r="AY162" s="245" t="s">
        <v>119</v>
      </c>
    </row>
    <row r="163" s="15" customFormat="1">
      <c r="A163" s="15"/>
      <c r="B163" s="246"/>
      <c r="C163" s="247"/>
      <c r="D163" s="226" t="s">
        <v>130</v>
      </c>
      <c r="E163" s="248" t="s">
        <v>19</v>
      </c>
      <c r="F163" s="249" t="s">
        <v>142</v>
      </c>
      <c r="G163" s="247"/>
      <c r="H163" s="250">
        <v>2088.8099999999999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130</v>
      </c>
      <c r="AU163" s="256" t="s">
        <v>82</v>
      </c>
      <c r="AV163" s="15" t="s">
        <v>143</v>
      </c>
      <c r="AW163" s="15" t="s">
        <v>35</v>
      </c>
      <c r="AX163" s="15" t="s">
        <v>73</v>
      </c>
      <c r="AY163" s="256" t="s">
        <v>119</v>
      </c>
    </row>
    <row r="164" s="13" customFormat="1">
      <c r="A164" s="13"/>
      <c r="B164" s="224"/>
      <c r="C164" s="225"/>
      <c r="D164" s="226" t="s">
        <v>130</v>
      </c>
      <c r="E164" s="227" t="s">
        <v>19</v>
      </c>
      <c r="F164" s="228" t="s">
        <v>168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130</v>
      </c>
      <c r="AU164" s="234" t="s">
        <v>82</v>
      </c>
      <c r="AV164" s="13" t="s">
        <v>80</v>
      </c>
      <c r="AW164" s="13" t="s">
        <v>35</v>
      </c>
      <c r="AX164" s="13" t="s">
        <v>73</v>
      </c>
      <c r="AY164" s="234" t="s">
        <v>119</v>
      </c>
    </row>
    <row r="165" s="14" customFormat="1">
      <c r="A165" s="14"/>
      <c r="B165" s="235"/>
      <c r="C165" s="236"/>
      <c r="D165" s="226" t="s">
        <v>130</v>
      </c>
      <c r="E165" s="237" t="s">
        <v>19</v>
      </c>
      <c r="F165" s="238" t="s">
        <v>169</v>
      </c>
      <c r="G165" s="236"/>
      <c r="H165" s="239">
        <v>-771.50999999999999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130</v>
      </c>
      <c r="AU165" s="245" t="s">
        <v>82</v>
      </c>
      <c r="AV165" s="14" t="s">
        <v>82</v>
      </c>
      <c r="AW165" s="14" t="s">
        <v>35</v>
      </c>
      <c r="AX165" s="14" t="s">
        <v>73</v>
      </c>
      <c r="AY165" s="245" t="s">
        <v>119</v>
      </c>
    </row>
    <row r="166" s="14" customFormat="1">
      <c r="A166" s="14"/>
      <c r="B166" s="235"/>
      <c r="C166" s="236"/>
      <c r="D166" s="226" t="s">
        <v>130</v>
      </c>
      <c r="E166" s="237" t="s">
        <v>19</v>
      </c>
      <c r="F166" s="238" t="s">
        <v>170</v>
      </c>
      <c r="G166" s="236"/>
      <c r="H166" s="239">
        <v>-18.210000000000001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130</v>
      </c>
      <c r="AU166" s="245" t="s">
        <v>82</v>
      </c>
      <c r="AV166" s="14" t="s">
        <v>82</v>
      </c>
      <c r="AW166" s="14" t="s">
        <v>35</v>
      </c>
      <c r="AX166" s="14" t="s">
        <v>73</v>
      </c>
      <c r="AY166" s="245" t="s">
        <v>119</v>
      </c>
    </row>
    <row r="167" s="15" customFormat="1">
      <c r="A167" s="15"/>
      <c r="B167" s="246"/>
      <c r="C167" s="247"/>
      <c r="D167" s="226" t="s">
        <v>130</v>
      </c>
      <c r="E167" s="248" t="s">
        <v>19</v>
      </c>
      <c r="F167" s="249" t="s">
        <v>142</v>
      </c>
      <c r="G167" s="247"/>
      <c r="H167" s="250">
        <v>-789.72000000000003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130</v>
      </c>
      <c r="AU167" s="256" t="s">
        <v>82</v>
      </c>
      <c r="AV167" s="15" t="s">
        <v>143</v>
      </c>
      <c r="AW167" s="15" t="s">
        <v>35</v>
      </c>
      <c r="AX167" s="15" t="s">
        <v>73</v>
      </c>
      <c r="AY167" s="256" t="s">
        <v>119</v>
      </c>
    </row>
    <row r="168" s="16" customFormat="1">
      <c r="A168" s="16"/>
      <c r="B168" s="257"/>
      <c r="C168" s="258"/>
      <c r="D168" s="226" t="s">
        <v>130</v>
      </c>
      <c r="E168" s="259" t="s">
        <v>19</v>
      </c>
      <c r="F168" s="260" t="s">
        <v>148</v>
      </c>
      <c r="G168" s="258"/>
      <c r="H168" s="261">
        <v>1299.0899999999999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67" t="s">
        <v>130</v>
      </c>
      <c r="AU168" s="267" t="s">
        <v>82</v>
      </c>
      <c r="AV168" s="16" t="s">
        <v>126</v>
      </c>
      <c r="AW168" s="16" t="s">
        <v>35</v>
      </c>
      <c r="AX168" s="16" t="s">
        <v>80</v>
      </c>
      <c r="AY168" s="267" t="s">
        <v>119</v>
      </c>
    </row>
    <row r="169" s="2" customFormat="1" ht="37.8" customHeight="1">
      <c r="A169" s="40"/>
      <c r="B169" s="41"/>
      <c r="C169" s="206" t="s">
        <v>201</v>
      </c>
      <c r="D169" s="206" t="s">
        <v>121</v>
      </c>
      <c r="E169" s="207" t="s">
        <v>202</v>
      </c>
      <c r="F169" s="208" t="s">
        <v>203</v>
      </c>
      <c r="G169" s="209" t="s">
        <v>135</v>
      </c>
      <c r="H169" s="210">
        <v>33.039999999999999</v>
      </c>
      <c r="I169" s="211"/>
      <c r="J169" s="212">
        <f>ROUND(I169*H169,2)</f>
        <v>0</v>
      </c>
      <c r="K169" s="208" t="s">
        <v>125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126</v>
      </c>
      <c r="AT169" s="217" t="s">
        <v>121</v>
      </c>
      <c r="AU169" s="217" t="s">
        <v>82</v>
      </c>
      <c r="AY169" s="19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126</v>
      </c>
      <c r="BM169" s="217" t="s">
        <v>204</v>
      </c>
    </row>
    <row r="170" s="2" customFormat="1">
      <c r="A170" s="40"/>
      <c r="B170" s="41"/>
      <c r="C170" s="42"/>
      <c r="D170" s="219" t="s">
        <v>128</v>
      </c>
      <c r="E170" s="42"/>
      <c r="F170" s="220" t="s">
        <v>205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82</v>
      </c>
    </row>
    <row r="171" s="13" customFormat="1">
      <c r="A171" s="13"/>
      <c r="B171" s="224"/>
      <c r="C171" s="225"/>
      <c r="D171" s="226" t="s">
        <v>130</v>
      </c>
      <c r="E171" s="227" t="s">
        <v>19</v>
      </c>
      <c r="F171" s="228" t="s">
        <v>131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130</v>
      </c>
      <c r="AU171" s="234" t="s">
        <v>82</v>
      </c>
      <c r="AV171" s="13" t="s">
        <v>80</v>
      </c>
      <c r="AW171" s="13" t="s">
        <v>35</v>
      </c>
      <c r="AX171" s="13" t="s">
        <v>73</v>
      </c>
      <c r="AY171" s="234" t="s">
        <v>119</v>
      </c>
    </row>
    <row r="172" s="14" customFormat="1">
      <c r="A172" s="14"/>
      <c r="B172" s="235"/>
      <c r="C172" s="236"/>
      <c r="D172" s="226" t="s">
        <v>130</v>
      </c>
      <c r="E172" s="237" t="s">
        <v>19</v>
      </c>
      <c r="F172" s="238" t="s">
        <v>206</v>
      </c>
      <c r="G172" s="236"/>
      <c r="H172" s="239">
        <v>33.039999999999999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130</v>
      </c>
      <c r="AU172" s="245" t="s">
        <v>82</v>
      </c>
      <c r="AV172" s="14" t="s">
        <v>82</v>
      </c>
      <c r="AW172" s="14" t="s">
        <v>35</v>
      </c>
      <c r="AX172" s="14" t="s">
        <v>80</v>
      </c>
      <c r="AY172" s="245" t="s">
        <v>119</v>
      </c>
    </row>
    <row r="173" s="2" customFormat="1" ht="16.5" customHeight="1">
      <c r="A173" s="40"/>
      <c r="B173" s="41"/>
      <c r="C173" s="268" t="s">
        <v>207</v>
      </c>
      <c r="D173" s="268" t="s">
        <v>208</v>
      </c>
      <c r="E173" s="269" t="s">
        <v>209</v>
      </c>
      <c r="F173" s="270" t="s">
        <v>210</v>
      </c>
      <c r="G173" s="271" t="s">
        <v>198</v>
      </c>
      <c r="H173" s="272">
        <v>59.472000000000001</v>
      </c>
      <c r="I173" s="273"/>
      <c r="J173" s="274">
        <f>ROUND(I173*H173,2)</f>
        <v>0</v>
      </c>
      <c r="K173" s="270" t="s">
        <v>125</v>
      </c>
      <c r="L173" s="275"/>
      <c r="M173" s="276" t="s">
        <v>19</v>
      </c>
      <c r="N173" s="277" t="s">
        <v>44</v>
      </c>
      <c r="O173" s="86"/>
      <c r="P173" s="215">
        <f>O173*H173</f>
        <v>0</v>
      </c>
      <c r="Q173" s="215">
        <v>1</v>
      </c>
      <c r="R173" s="215">
        <f>Q173*H173</f>
        <v>59.472000000000001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190</v>
      </c>
      <c r="AT173" s="217" t="s">
        <v>208</v>
      </c>
      <c r="AU173" s="217" t="s">
        <v>82</v>
      </c>
      <c r="AY173" s="19" t="s">
        <v>119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126</v>
      </c>
      <c r="BM173" s="217" t="s">
        <v>211</v>
      </c>
    </row>
    <row r="174" s="14" customFormat="1">
      <c r="A174" s="14"/>
      <c r="B174" s="235"/>
      <c r="C174" s="236"/>
      <c r="D174" s="226" t="s">
        <v>130</v>
      </c>
      <c r="E174" s="237" t="s">
        <v>19</v>
      </c>
      <c r="F174" s="238" t="s">
        <v>212</v>
      </c>
      <c r="G174" s="236"/>
      <c r="H174" s="239">
        <v>59.472000000000001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130</v>
      </c>
      <c r="AU174" s="245" t="s">
        <v>82</v>
      </c>
      <c r="AV174" s="14" t="s">
        <v>82</v>
      </c>
      <c r="AW174" s="14" t="s">
        <v>35</v>
      </c>
      <c r="AX174" s="14" t="s">
        <v>80</v>
      </c>
      <c r="AY174" s="245" t="s">
        <v>119</v>
      </c>
    </row>
    <row r="175" s="2" customFormat="1" ht="21.75" customHeight="1">
      <c r="A175" s="40"/>
      <c r="B175" s="41"/>
      <c r="C175" s="206" t="s">
        <v>213</v>
      </c>
      <c r="D175" s="206" t="s">
        <v>121</v>
      </c>
      <c r="E175" s="207" t="s">
        <v>214</v>
      </c>
      <c r="F175" s="208" t="s">
        <v>215</v>
      </c>
      <c r="G175" s="209" t="s">
        <v>124</v>
      </c>
      <c r="H175" s="210">
        <v>2451</v>
      </c>
      <c r="I175" s="211"/>
      <c r="J175" s="212">
        <f>ROUND(I175*H175,2)</f>
        <v>0</v>
      </c>
      <c r="K175" s="208" t="s">
        <v>125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126</v>
      </c>
      <c r="AT175" s="217" t="s">
        <v>121</v>
      </c>
      <c r="AU175" s="217" t="s">
        <v>82</v>
      </c>
      <c r="AY175" s="19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126</v>
      </c>
      <c r="BM175" s="217" t="s">
        <v>216</v>
      </c>
    </row>
    <row r="176" s="2" customFormat="1">
      <c r="A176" s="40"/>
      <c r="B176" s="41"/>
      <c r="C176" s="42"/>
      <c r="D176" s="219" t="s">
        <v>128</v>
      </c>
      <c r="E176" s="42"/>
      <c r="F176" s="220" t="s">
        <v>217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82</v>
      </c>
    </row>
    <row r="177" s="13" customFormat="1">
      <c r="A177" s="13"/>
      <c r="B177" s="224"/>
      <c r="C177" s="225"/>
      <c r="D177" s="226" t="s">
        <v>130</v>
      </c>
      <c r="E177" s="227" t="s">
        <v>19</v>
      </c>
      <c r="F177" s="228" t="s">
        <v>138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130</v>
      </c>
      <c r="AU177" s="234" t="s">
        <v>82</v>
      </c>
      <c r="AV177" s="13" t="s">
        <v>80</v>
      </c>
      <c r="AW177" s="13" t="s">
        <v>35</v>
      </c>
      <c r="AX177" s="13" t="s">
        <v>73</v>
      </c>
      <c r="AY177" s="234" t="s">
        <v>119</v>
      </c>
    </row>
    <row r="178" s="14" customFormat="1">
      <c r="A178" s="14"/>
      <c r="B178" s="235"/>
      <c r="C178" s="236"/>
      <c r="D178" s="226" t="s">
        <v>130</v>
      </c>
      <c r="E178" s="237" t="s">
        <v>19</v>
      </c>
      <c r="F178" s="238" t="s">
        <v>218</v>
      </c>
      <c r="G178" s="236"/>
      <c r="H178" s="239">
        <v>2190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130</v>
      </c>
      <c r="AU178" s="245" t="s">
        <v>82</v>
      </c>
      <c r="AV178" s="14" t="s">
        <v>82</v>
      </c>
      <c r="AW178" s="14" t="s">
        <v>35</v>
      </c>
      <c r="AX178" s="14" t="s">
        <v>73</v>
      </c>
      <c r="AY178" s="245" t="s">
        <v>119</v>
      </c>
    </row>
    <row r="179" s="14" customFormat="1">
      <c r="A179" s="14"/>
      <c r="B179" s="235"/>
      <c r="C179" s="236"/>
      <c r="D179" s="226" t="s">
        <v>130</v>
      </c>
      <c r="E179" s="237" t="s">
        <v>19</v>
      </c>
      <c r="F179" s="238" t="s">
        <v>219</v>
      </c>
      <c r="G179" s="236"/>
      <c r="H179" s="239">
        <v>55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130</v>
      </c>
      <c r="AU179" s="245" t="s">
        <v>82</v>
      </c>
      <c r="AV179" s="14" t="s">
        <v>82</v>
      </c>
      <c r="AW179" s="14" t="s">
        <v>35</v>
      </c>
      <c r="AX179" s="14" t="s">
        <v>73</v>
      </c>
      <c r="AY179" s="245" t="s">
        <v>119</v>
      </c>
    </row>
    <row r="180" s="14" customFormat="1">
      <c r="A180" s="14"/>
      <c r="B180" s="235"/>
      <c r="C180" s="236"/>
      <c r="D180" s="226" t="s">
        <v>130</v>
      </c>
      <c r="E180" s="237" t="s">
        <v>19</v>
      </c>
      <c r="F180" s="238" t="s">
        <v>220</v>
      </c>
      <c r="G180" s="236"/>
      <c r="H180" s="239">
        <v>206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130</v>
      </c>
      <c r="AU180" s="245" t="s">
        <v>82</v>
      </c>
      <c r="AV180" s="14" t="s">
        <v>82</v>
      </c>
      <c r="AW180" s="14" t="s">
        <v>35</v>
      </c>
      <c r="AX180" s="14" t="s">
        <v>73</v>
      </c>
      <c r="AY180" s="245" t="s">
        <v>119</v>
      </c>
    </row>
    <row r="181" s="16" customFormat="1">
      <c r="A181" s="16"/>
      <c r="B181" s="257"/>
      <c r="C181" s="258"/>
      <c r="D181" s="226" t="s">
        <v>130</v>
      </c>
      <c r="E181" s="259" t="s">
        <v>19</v>
      </c>
      <c r="F181" s="260" t="s">
        <v>148</v>
      </c>
      <c r="G181" s="258"/>
      <c r="H181" s="261">
        <v>2451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7" t="s">
        <v>130</v>
      </c>
      <c r="AU181" s="267" t="s">
        <v>82</v>
      </c>
      <c r="AV181" s="16" t="s">
        <v>126</v>
      </c>
      <c r="AW181" s="16" t="s">
        <v>35</v>
      </c>
      <c r="AX181" s="16" t="s">
        <v>80</v>
      </c>
      <c r="AY181" s="267" t="s">
        <v>119</v>
      </c>
    </row>
    <row r="182" s="12" customFormat="1" ht="22.8" customHeight="1">
      <c r="A182" s="12"/>
      <c r="B182" s="190"/>
      <c r="C182" s="191"/>
      <c r="D182" s="192" t="s">
        <v>72</v>
      </c>
      <c r="E182" s="204" t="s">
        <v>143</v>
      </c>
      <c r="F182" s="204" t="s">
        <v>221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SUM(P183:P204)</f>
        <v>0</v>
      </c>
      <c r="Q182" s="198"/>
      <c r="R182" s="199">
        <f>SUM(R183:R204)</f>
        <v>52.736487600000004</v>
      </c>
      <c r="S182" s="198"/>
      <c r="T182" s="200">
        <f>SUM(T183:T204)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80</v>
      </c>
      <c r="AT182" s="202" t="s">
        <v>72</v>
      </c>
      <c r="AU182" s="202" t="s">
        <v>80</v>
      </c>
      <c r="AY182" s="201" t="s">
        <v>119</v>
      </c>
      <c r="BK182" s="203">
        <f>SUM(BK183:BK204)</f>
        <v>0</v>
      </c>
    </row>
    <row r="183" s="2" customFormat="1" ht="16.5" customHeight="1">
      <c r="A183" s="40"/>
      <c r="B183" s="41"/>
      <c r="C183" s="206" t="s">
        <v>222</v>
      </c>
      <c r="D183" s="206" t="s">
        <v>121</v>
      </c>
      <c r="E183" s="207" t="s">
        <v>223</v>
      </c>
      <c r="F183" s="208" t="s">
        <v>224</v>
      </c>
      <c r="G183" s="209" t="s">
        <v>225</v>
      </c>
      <c r="H183" s="210">
        <v>40</v>
      </c>
      <c r="I183" s="211"/>
      <c r="J183" s="212">
        <f>ROUND(I183*H183,2)</f>
        <v>0</v>
      </c>
      <c r="K183" s="208" t="s">
        <v>125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0.24127199999999999</v>
      </c>
      <c r="R183" s="215">
        <f>Q183*H183</f>
        <v>9.650879999999999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126</v>
      </c>
      <c r="AT183" s="217" t="s">
        <v>121</v>
      </c>
      <c r="AU183" s="217" t="s">
        <v>82</v>
      </c>
      <c r="AY183" s="19" t="s">
        <v>119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126</v>
      </c>
      <c r="BM183" s="217" t="s">
        <v>226</v>
      </c>
    </row>
    <row r="184" s="2" customFormat="1">
      <c r="A184" s="40"/>
      <c r="B184" s="41"/>
      <c r="C184" s="42"/>
      <c r="D184" s="219" t="s">
        <v>128</v>
      </c>
      <c r="E184" s="42"/>
      <c r="F184" s="220" t="s">
        <v>227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128</v>
      </c>
      <c r="AU184" s="19" t="s">
        <v>82</v>
      </c>
    </row>
    <row r="185" s="13" customFormat="1">
      <c r="A185" s="13"/>
      <c r="B185" s="224"/>
      <c r="C185" s="225"/>
      <c r="D185" s="226" t="s">
        <v>130</v>
      </c>
      <c r="E185" s="227" t="s">
        <v>19</v>
      </c>
      <c r="F185" s="228" t="s">
        <v>131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130</v>
      </c>
      <c r="AU185" s="234" t="s">
        <v>82</v>
      </c>
      <c r="AV185" s="13" t="s">
        <v>80</v>
      </c>
      <c r="AW185" s="13" t="s">
        <v>35</v>
      </c>
      <c r="AX185" s="13" t="s">
        <v>73</v>
      </c>
      <c r="AY185" s="234" t="s">
        <v>119</v>
      </c>
    </row>
    <row r="186" s="14" customFormat="1">
      <c r="A186" s="14"/>
      <c r="B186" s="235"/>
      <c r="C186" s="236"/>
      <c r="D186" s="226" t="s">
        <v>130</v>
      </c>
      <c r="E186" s="237" t="s">
        <v>19</v>
      </c>
      <c r="F186" s="238" t="s">
        <v>228</v>
      </c>
      <c r="G186" s="236"/>
      <c r="H186" s="239">
        <v>20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130</v>
      </c>
      <c r="AU186" s="245" t="s">
        <v>82</v>
      </c>
      <c r="AV186" s="14" t="s">
        <v>82</v>
      </c>
      <c r="AW186" s="14" t="s">
        <v>35</v>
      </c>
      <c r="AX186" s="14" t="s">
        <v>73</v>
      </c>
      <c r="AY186" s="245" t="s">
        <v>119</v>
      </c>
    </row>
    <row r="187" s="14" customFormat="1">
      <c r="A187" s="14"/>
      <c r="B187" s="235"/>
      <c r="C187" s="236"/>
      <c r="D187" s="226" t="s">
        <v>130</v>
      </c>
      <c r="E187" s="237" t="s">
        <v>19</v>
      </c>
      <c r="F187" s="238" t="s">
        <v>229</v>
      </c>
      <c r="G187" s="236"/>
      <c r="H187" s="239">
        <v>20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130</v>
      </c>
      <c r="AU187" s="245" t="s">
        <v>82</v>
      </c>
      <c r="AV187" s="14" t="s">
        <v>82</v>
      </c>
      <c r="AW187" s="14" t="s">
        <v>35</v>
      </c>
      <c r="AX187" s="14" t="s">
        <v>73</v>
      </c>
      <c r="AY187" s="245" t="s">
        <v>119</v>
      </c>
    </row>
    <row r="188" s="16" customFormat="1">
      <c r="A188" s="16"/>
      <c r="B188" s="257"/>
      <c r="C188" s="258"/>
      <c r="D188" s="226" t="s">
        <v>130</v>
      </c>
      <c r="E188" s="259" t="s">
        <v>19</v>
      </c>
      <c r="F188" s="260" t="s">
        <v>148</v>
      </c>
      <c r="G188" s="258"/>
      <c r="H188" s="261">
        <v>40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67" t="s">
        <v>130</v>
      </c>
      <c r="AU188" s="267" t="s">
        <v>82</v>
      </c>
      <c r="AV188" s="16" t="s">
        <v>126</v>
      </c>
      <c r="AW188" s="16" t="s">
        <v>35</v>
      </c>
      <c r="AX188" s="16" t="s">
        <v>80</v>
      </c>
      <c r="AY188" s="267" t="s">
        <v>119</v>
      </c>
    </row>
    <row r="189" s="2" customFormat="1" ht="16.5" customHeight="1">
      <c r="A189" s="40"/>
      <c r="B189" s="41"/>
      <c r="C189" s="268" t="s">
        <v>230</v>
      </c>
      <c r="D189" s="268" t="s">
        <v>208</v>
      </c>
      <c r="E189" s="269" t="s">
        <v>231</v>
      </c>
      <c r="F189" s="270" t="s">
        <v>232</v>
      </c>
      <c r="G189" s="271" t="s">
        <v>233</v>
      </c>
      <c r="H189" s="272">
        <v>150</v>
      </c>
      <c r="I189" s="273"/>
      <c r="J189" s="274">
        <f>ROUND(I189*H189,2)</f>
        <v>0</v>
      </c>
      <c r="K189" s="270" t="s">
        <v>125</v>
      </c>
      <c r="L189" s="275"/>
      <c r="M189" s="276" t="s">
        <v>19</v>
      </c>
      <c r="N189" s="277" t="s">
        <v>44</v>
      </c>
      <c r="O189" s="86"/>
      <c r="P189" s="215">
        <f>O189*H189</f>
        <v>0</v>
      </c>
      <c r="Q189" s="215">
        <v>0.036499999999999998</v>
      </c>
      <c r="R189" s="215">
        <f>Q189*H189</f>
        <v>5.4749999999999996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190</v>
      </c>
      <c r="AT189" s="217" t="s">
        <v>208</v>
      </c>
      <c r="AU189" s="217" t="s">
        <v>82</v>
      </c>
      <c r="AY189" s="19" t="s">
        <v>119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126</v>
      </c>
      <c r="BM189" s="217" t="s">
        <v>234</v>
      </c>
    </row>
    <row r="190" s="13" customFormat="1">
      <c r="A190" s="13"/>
      <c r="B190" s="224"/>
      <c r="C190" s="225"/>
      <c r="D190" s="226" t="s">
        <v>130</v>
      </c>
      <c r="E190" s="227" t="s">
        <v>19</v>
      </c>
      <c r="F190" s="228" t="s">
        <v>131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130</v>
      </c>
      <c r="AU190" s="234" t="s">
        <v>82</v>
      </c>
      <c r="AV190" s="13" t="s">
        <v>80</v>
      </c>
      <c r="AW190" s="13" t="s">
        <v>35</v>
      </c>
      <c r="AX190" s="13" t="s">
        <v>73</v>
      </c>
      <c r="AY190" s="234" t="s">
        <v>119</v>
      </c>
    </row>
    <row r="191" s="14" customFormat="1">
      <c r="A191" s="14"/>
      <c r="B191" s="235"/>
      <c r="C191" s="236"/>
      <c r="D191" s="226" t="s">
        <v>130</v>
      </c>
      <c r="E191" s="237" t="s">
        <v>19</v>
      </c>
      <c r="F191" s="238" t="s">
        <v>228</v>
      </c>
      <c r="G191" s="236"/>
      <c r="H191" s="239">
        <v>20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130</v>
      </c>
      <c r="AU191" s="245" t="s">
        <v>82</v>
      </c>
      <c r="AV191" s="14" t="s">
        <v>82</v>
      </c>
      <c r="AW191" s="14" t="s">
        <v>35</v>
      </c>
      <c r="AX191" s="14" t="s">
        <v>80</v>
      </c>
      <c r="AY191" s="245" t="s">
        <v>119</v>
      </c>
    </row>
    <row r="192" s="14" customFormat="1">
      <c r="A192" s="14"/>
      <c r="B192" s="235"/>
      <c r="C192" s="236"/>
      <c r="D192" s="226" t="s">
        <v>130</v>
      </c>
      <c r="E192" s="236"/>
      <c r="F192" s="238" t="s">
        <v>235</v>
      </c>
      <c r="G192" s="236"/>
      <c r="H192" s="239">
        <v>150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130</v>
      </c>
      <c r="AU192" s="245" t="s">
        <v>82</v>
      </c>
      <c r="AV192" s="14" t="s">
        <v>82</v>
      </c>
      <c r="AW192" s="14" t="s">
        <v>4</v>
      </c>
      <c r="AX192" s="14" t="s">
        <v>80</v>
      </c>
      <c r="AY192" s="245" t="s">
        <v>119</v>
      </c>
    </row>
    <row r="193" s="2" customFormat="1" ht="16.5" customHeight="1">
      <c r="A193" s="40"/>
      <c r="B193" s="41"/>
      <c r="C193" s="268" t="s">
        <v>8</v>
      </c>
      <c r="D193" s="268" t="s">
        <v>208</v>
      </c>
      <c r="E193" s="269" t="s">
        <v>236</v>
      </c>
      <c r="F193" s="270" t="s">
        <v>237</v>
      </c>
      <c r="G193" s="271" t="s">
        <v>233</v>
      </c>
      <c r="H193" s="272">
        <v>150</v>
      </c>
      <c r="I193" s="273"/>
      <c r="J193" s="274">
        <f>ROUND(I193*H193,2)</f>
        <v>0</v>
      </c>
      <c r="K193" s="270" t="s">
        <v>125</v>
      </c>
      <c r="L193" s="275"/>
      <c r="M193" s="276" t="s">
        <v>19</v>
      </c>
      <c r="N193" s="277" t="s">
        <v>44</v>
      </c>
      <c r="O193" s="86"/>
      <c r="P193" s="215">
        <f>O193*H193</f>
        <v>0</v>
      </c>
      <c r="Q193" s="215">
        <v>0.061499999999999999</v>
      </c>
      <c r="R193" s="215">
        <f>Q193*H193</f>
        <v>9.2249999999999996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190</v>
      </c>
      <c r="AT193" s="217" t="s">
        <v>208</v>
      </c>
      <c r="AU193" s="217" t="s">
        <v>82</v>
      </c>
      <c r="AY193" s="19" t="s">
        <v>119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126</v>
      </c>
      <c r="BM193" s="217" t="s">
        <v>238</v>
      </c>
    </row>
    <row r="194" s="13" customFormat="1">
      <c r="A194" s="13"/>
      <c r="B194" s="224"/>
      <c r="C194" s="225"/>
      <c r="D194" s="226" t="s">
        <v>130</v>
      </c>
      <c r="E194" s="227" t="s">
        <v>19</v>
      </c>
      <c r="F194" s="228" t="s">
        <v>131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130</v>
      </c>
      <c r="AU194" s="234" t="s">
        <v>82</v>
      </c>
      <c r="AV194" s="13" t="s">
        <v>80</v>
      </c>
      <c r="AW194" s="13" t="s">
        <v>35</v>
      </c>
      <c r="AX194" s="13" t="s">
        <v>73</v>
      </c>
      <c r="AY194" s="234" t="s">
        <v>119</v>
      </c>
    </row>
    <row r="195" s="14" customFormat="1">
      <c r="A195" s="14"/>
      <c r="B195" s="235"/>
      <c r="C195" s="236"/>
      <c r="D195" s="226" t="s">
        <v>130</v>
      </c>
      <c r="E195" s="237" t="s">
        <v>19</v>
      </c>
      <c r="F195" s="238" t="s">
        <v>229</v>
      </c>
      <c r="G195" s="236"/>
      <c r="H195" s="239">
        <v>20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130</v>
      </c>
      <c r="AU195" s="245" t="s">
        <v>82</v>
      </c>
      <c r="AV195" s="14" t="s">
        <v>82</v>
      </c>
      <c r="AW195" s="14" t="s">
        <v>35</v>
      </c>
      <c r="AX195" s="14" t="s">
        <v>80</v>
      </c>
      <c r="AY195" s="245" t="s">
        <v>119</v>
      </c>
    </row>
    <row r="196" s="14" customFormat="1">
      <c r="A196" s="14"/>
      <c r="B196" s="235"/>
      <c r="C196" s="236"/>
      <c r="D196" s="226" t="s">
        <v>130</v>
      </c>
      <c r="E196" s="236"/>
      <c r="F196" s="238" t="s">
        <v>235</v>
      </c>
      <c r="G196" s="236"/>
      <c r="H196" s="239">
        <v>150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130</v>
      </c>
      <c r="AU196" s="245" t="s">
        <v>82</v>
      </c>
      <c r="AV196" s="14" t="s">
        <v>82</v>
      </c>
      <c r="AW196" s="14" t="s">
        <v>4</v>
      </c>
      <c r="AX196" s="14" t="s">
        <v>80</v>
      </c>
      <c r="AY196" s="245" t="s">
        <v>119</v>
      </c>
    </row>
    <row r="197" s="2" customFormat="1" ht="16.5" customHeight="1">
      <c r="A197" s="40"/>
      <c r="B197" s="41"/>
      <c r="C197" s="206" t="s">
        <v>239</v>
      </c>
      <c r="D197" s="206" t="s">
        <v>121</v>
      </c>
      <c r="E197" s="207" t="s">
        <v>240</v>
      </c>
      <c r="F197" s="208" t="s">
        <v>241</v>
      </c>
      <c r="G197" s="209" t="s">
        <v>225</v>
      </c>
      <c r="H197" s="210">
        <v>27</v>
      </c>
      <c r="I197" s="211"/>
      <c r="J197" s="212">
        <f>ROUND(I197*H197,2)</f>
        <v>0</v>
      </c>
      <c r="K197" s="208" t="s">
        <v>125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0.29756880000000002</v>
      </c>
      <c r="R197" s="215">
        <f>Q197*H197</f>
        <v>8.0343575999999999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126</v>
      </c>
      <c r="AT197" s="217" t="s">
        <v>121</v>
      </c>
      <c r="AU197" s="217" t="s">
        <v>82</v>
      </c>
      <c r="AY197" s="19" t="s">
        <v>119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126</v>
      </c>
      <c r="BM197" s="217" t="s">
        <v>242</v>
      </c>
    </row>
    <row r="198" s="2" customFormat="1">
      <c r="A198" s="40"/>
      <c r="B198" s="41"/>
      <c r="C198" s="42"/>
      <c r="D198" s="219" t="s">
        <v>128</v>
      </c>
      <c r="E198" s="42"/>
      <c r="F198" s="220" t="s">
        <v>243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128</v>
      </c>
      <c r="AU198" s="19" t="s">
        <v>82</v>
      </c>
    </row>
    <row r="199" s="13" customFormat="1">
      <c r="A199" s="13"/>
      <c r="B199" s="224"/>
      <c r="C199" s="225"/>
      <c r="D199" s="226" t="s">
        <v>130</v>
      </c>
      <c r="E199" s="227" t="s">
        <v>19</v>
      </c>
      <c r="F199" s="228" t="s">
        <v>131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130</v>
      </c>
      <c r="AU199" s="234" t="s">
        <v>82</v>
      </c>
      <c r="AV199" s="13" t="s">
        <v>80</v>
      </c>
      <c r="AW199" s="13" t="s">
        <v>35</v>
      </c>
      <c r="AX199" s="13" t="s">
        <v>73</v>
      </c>
      <c r="AY199" s="234" t="s">
        <v>119</v>
      </c>
    </row>
    <row r="200" s="14" customFormat="1">
      <c r="A200" s="14"/>
      <c r="B200" s="235"/>
      <c r="C200" s="236"/>
      <c r="D200" s="226" t="s">
        <v>130</v>
      </c>
      <c r="E200" s="237" t="s">
        <v>19</v>
      </c>
      <c r="F200" s="238" t="s">
        <v>244</v>
      </c>
      <c r="G200" s="236"/>
      <c r="H200" s="239">
        <v>27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130</v>
      </c>
      <c r="AU200" s="245" t="s">
        <v>82</v>
      </c>
      <c r="AV200" s="14" t="s">
        <v>82</v>
      </c>
      <c r="AW200" s="14" t="s">
        <v>35</v>
      </c>
      <c r="AX200" s="14" t="s">
        <v>80</v>
      </c>
      <c r="AY200" s="245" t="s">
        <v>119</v>
      </c>
    </row>
    <row r="201" s="2" customFormat="1" ht="16.5" customHeight="1">
      <c r="A201" s="40"/>
      <c r="B201" s="41"/>
      <c r="C201" s="268" t="s">
        <v>245</v>
      </c>
      <c r="D201" s="268" t="s">
        <v>208</v>
      </c>
      <c r="E201" s="269" t="s">
        <v>246</v>
      </c>
      <c r="F201" s="270" t="s">
        <v>247</v>
      </c>
      <c r="G201" s="271" t="s">
        <v>233</v>
      </c>
      <c r="H201" s="272">
        <v>202.5</v>
      </c>
      <c r="I201" s="273"/>
      <c r="J201" s="274">
        <f>ROUND(I201*H201,2)</f>
        <v>0</v>
      </c>
      <c r="K201" s="270" t="s">
        <v>125</v>
      </c>
      <c r="L201" s="275"/>
      <c r="M201" s="276" t="s">
        <v>19</v>
      </c>
      <c r="N201" s="277" t="s">
        <v>44</v>
      </c>
      <c r="O201" s="86"/>
      <c r="P201" s="215">
        <f>O201*H201</f>
        <v>0</v>
      </c>
      <c r="Q201" s="215">
        <v>0.10050000000000001</v>
      </c>
      <c r="R201" s="215">
        <f>Q201*H201</f>
        <v>20.35125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190</v>
      </c>
      <c r="AT201" s="217" t="s">
        <v>208</v>
      </c>
      <c r="AU201" s="217" t="s">
        <v>82</v>
      </c>
      <c r="AY201" s="19" t="s">
        <v>119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126</v>
      </c>
      <c r="BM201" s="217" t="s">
        <v>248</v>
      </c>
    </row>
    <row r="202" s="13" customFormat="1">
      <c r="A202" s="13"/>
      <c r="B202" s="224"/>
      <c r="C202" s="225"/>
      <c r="D202" s="226" t="s">
        <v>130</v>
      </c>
      <c r="E202" s="227" t="s">
        <v>19</v>
      </c>
      <c r="F202" s="228" t="s">
        <v>131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130</v>
      </c>
      <c r="AU202" s="234" t="s">
        <v>82</v>
      </c>
      <c r="AV202" s="13" t="s">
        <v>80</v>
      </c>
      <c r="AW202" s="13" t="s">
        <v>35</v>
      </c>
      <c r="AX202" s="13" t="s">
        <v>73</v>
      </c>
      <c r="AY202" s="234" t="s">
        <v>119</v>
      </c>
    </row>
    <row r="203" s="14" customFormat="1">
      <c r="A203" s="14"/>
      <c r="B203" s="235"/>
      <c r="C203" s="236"/>
      <c r="D203" s="226" t="s">
        <v>130</v>
      </c>
      <c r="E203" s="237" t="s">
        <v>19</v>
      </c>
      <c r="F203" s="238" t="s">
        <v>244</v>
      </c>
      <c r="G203" s="236"/>
      <c r="H203" s="239">
        <v>27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130</v>
      </c>
      <c r="AU203" s="245" t="s">
        <v>82</v>
      </c>
      <c r="AV203" s="14" t="s">
        <v>82</v>
      </c>
      <c r="AW203" s="14" t="s">
        <v>35</v>
      </c>
      <c r="AX203" s="14" t="s">
        <v>80</v>
      </c>
      <c r="AY203" s="245" t="s">
        <v>119</v>
      </c>
    </row>
    <row r="204" s="14" customFormat="1">
      <c r="A204" s="14"/>
      <c r="B204" s="235"/>
      <c r="C204" s="236"/>
      <c r="D204" s="226" t="s">
        <v>130</v>
      </c>
      <c r="E204" s="236"/>
      <c r="F204" s="238" t="s">
        <v>249</v>
      </c>
      <c r="G204" s="236"/>
      <c r="H204" s="239">
        <v>202.5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130</v>
      </c>
      <c r="AU204" s="245" t="s">
        <v>82</v>
      </c>
      <c r="AV204" s="14" t="s">
        <v>82</v>
      </c>
      <c r="AW204" s="14" t="s">
        <v>4</v>
      </c>
      <c r="AX204" s="14" t="s">
        <v>80</v>
      </c>
      <c r="AY204" s="245" t="s">
        <v>119</v>
      </c>
    </row>
    <row r="205" s="12" customFormat="1" ht="22.8" customHeight="1">
      <c r="A205" s="12"/>
      <c r="B205" s="190"/>
      <c r="C205" s="191"/>
      <c r="D205" s="192" t="s">
        <v>72</v>
      </c>
      <c r="E205" s="204" t="s">
        <v>126</v>
      </c>
      <c r="F205" s="204" t="s">
        <v>250</v>
      </c>
      <c r="G205" s="191"/>
      <c r="H205" s="191"/>
      <c r="I205" s="194"/>
      <c r="J205" s="205">
        <f>BK205</f>
        <v>0</v>
      </c>
      <c r="K205" s="191"/>
      <c r="L205" s="196"/>
      <c r="M205" s="197"/>
      <c r="N205" s="198"/>
      <c r="O205" s="198"/>
      <c r="P205" s="199">
        <f>SUM(P206:P209)</f>
        <v>0</v>
      </c>
      <c r="Q205" s="198"/>
      <c r="R205" s="199">
        <f>SUM(R206:R209)</f>
        <v>0</v>
      </c>
      <c r="S205" s="198"/>
      <c r="T205" s="200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1" t="s">
        <v>80</v>
      </c>
      <c r="AT205" s="202" t="s">
        <v>72</v>
      </c>
      <c r="AU205" s="202" t="s">
        <v>80</v>
      </c>
      <c r="AY205" s="201" t="s">
        <v>119</v>
      </c>
      <c r="BK205" s="203">
        <f>SUM(BK206:BK209)</f>
        <v>0</v>
      </c>
    </row>
    <row r="206" s="2" customFormat="1" ht="16.5" customHeight="1">
      <c r="A206" s="40"/>
      <c r="B206" s="41"/>
      <c r="C206" s="206" t="s">
        <v>251</v>
      </c>
      <c r="D206" s="206" t="s">
        <v>121</v>
      </c>
      <c r="E206" s="207" t="s">
        <v>252</v>
      </c>
      <c r="F206" s="208" t="s">
        <v>253</v>
      </c>
      <c r="G206" s="209" t="s">
        <v>135</v>
      </c>
      <c r="H206" s="210">
        <v>1.1799999999999999</v>
      </c>
      <c r="I206" s="211"/>
      <c r="J206" s="212">
        <f>ROUND(I206*H206,2)</f>
        <v>0</v>
      </c>
      <c r="K206" s="208" t="s">
        <v>125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126</v>
      </c>
      <c r="AT206" s="217" t="s">
        <v>121</v>
      </c>
      <c r="AU206" s="217" t="s">
        <v>82</v>
      </c>
      <c r="AY206" s="19" t="s">
        <v>119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126</v>
      </c>
      <c r="BM206" s="217" t="s">
        <v>254</v>
      </c>
    </row>
    <row r="207" s="2" customFormat="1">
      <c r="A207" s="40"/>
      <c r="B207" s="41"/>
      <c r="C207" s="42"/>
      <c r="D207" s="219" t="s">
        <v>128</v>
      </c>
      <c r="E207" s="42"/>
      <c r="F207" s="220" t="s">
        <v>255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128</v>
      </c>
      <c r="AU207" s="19" t="s">
        <v>82</v>
      </c>
    </row>
    <row r="208" s="13" customFormat="1">
      <c r="A208" s="13"/>
      <c r="B208" s="224"/>
      <c r="C208" s="225"/>
      <c r="D208" s="226" t="s">
        <v>130</v>
      </c>
      <c r="E208" s="227" t="s">
        <v>19</v>
      </c>
      <c r="F208" s="228" t="s">
        <v>131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130</v>
      </c>
      <c r="AU208" s="234" t="s">
        <v>82</v>
      </c>
      <c r="AV208" s="13" t="s">
        <v>80</v>
      </c>
      <c r="AW208" s="13" t="s">
        <v>35</v>
      </c>
      <c r="AX208" s="13" t="s">
        <v>73</v>
      </c>
      <c r="AY208" s="234" t="s">
        <v>119</v>
      </c>
    </row>
    <row r="209" s="14" customFormat="1">
      <c r="A209" s="14"/>
      <c r="B209" s="235"/>
      <c r="C209" s="236"/>
      <c r="D209" s="226" t="s">
        <v>130</v>
      </c>
      <c r="E209" s="237" t="s">
        <v>19</v>
      </c>
      <c r="F209" s="238" t="s">
        <v>256</v>
      </c>
      <c r="G209" s="236"/>
      <c r="H209" s="239">
        <v>1.1799999999999999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130</v>
      </c>
      <c r="AU209" s="245" t="s">
        <v>82</v>
      </c>
      <c r="AV209" s="14" t="s">
        <v>82</v>
      </c>
      <c r="AW209" s="14" t="s">
        <v>35</v>
      </c>
      <c r="AX209" s="14" t="s">
        <v>80</v>
      </c>
      <c r="AY209" s="245" t="s">
        <v>119</v>
      </c>
    </row>
    <row r="210" s="12" customFormat="1" ht="22.8" customHeight="1">
      <c r="A210" s="12"/>
      <c r="B210" s="190"/>
      <c r="C210" s="191"/>
      <c r="D210" s="192" t="s">
        <v>72</v>
      </c>
      <c r="E210" s="204" t="s">
        <v>159</v>
      </c>
      <c r="F210" s="204" t="s">
        <v>257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SUM(P211:P233)</f>
        <v>0</v>
      </c>
      <c r="Q210" s="198"/>
      <c r="R210" s="199">
        <f>SUM(R211:R233)</f>
        <v>0</v>
      </c>
      <c r="S210" s="198"/>
      <c r="T210" s="200">
        <f>SUM(T211:T233)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80</v>
      </c>
      <c r="AT210" s="202" t="s">
        <v>72</v>
      </c>
      <c r="AU210" s="202" t="s">
        <v>80</v>
      </c>
      <c r="AY210" s="201" t="s">
        <v>119</v>
      </c>
      <c r="BK210" s="203">
        <f>SUM(BK211:BK233)</f>
        <v>0</v>
      </c>
    </row>
    <row r="211" s="2" customFormat="1" ht="21.75" customHeight="1">
      <c r="A211" s="40"/>
      <c r="B211" s="41"/>
      <c r="C211" s="206" t="s">
        <v>258</v>
      </c>
      <c r="D211" s="206" t="s">
        <v>121</v>
      </c>
      <c r="E211" s="207" t="s">
        <v>259</v>
      </c>
      <c r="F211" s="208" t="s">
        <v>260</v>
      </c>
      <c r="G211" s="209" t="s">
        <v>124</v>
      </c>
      <c r="H211" s="210">
        <v>2451</v>
      </c>
      <c r="I211" s="211"/>
      <c r="J211" s="212">
        <f>ROUND(I211*H211,2)</f>
        <v>0</v>
      </c>
      <c r="K211" s="208" t="s">
        <v>125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126</v>
      </c>
      <c r="AT211" s="217" t="s">
        <v>121</v>
      </c>
      <c r="AU211" s="217" t="s">
        <v>82</v>
      </c>
      <c r="AY211" s="19" t="s">
        <v>119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126</v>
      </c>
      <c r="BM211" s="217" t="s">
        <v>261</v>
      </c>
    </row>
    <row r="212" s="2" customFormat="1">
      <c r="A212" s="40"/>
      <c r="B212" s="41"/>
      <c r="C212" s="42"/>
      <c r="D212" s="219" t="s">
        <v>128</v>
      </c>
      <c r="E212" s="42"/>
      <c r="F212" s="220" t="s">
        <v>262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128</v>
      </c>
      <c r="AU212" s="19" t="s">
        <v>82</v>
      </c>
    </row>
    <row r="213" s="13" customFormat="1">
      <c r="A213" s="13"/>
      <c r="B213" s="224"/>
      <c r="C213" s="225"/>
      <c r="D213" s="226" t="s">
        <v>130</v>
      </c>
      <c r="E213" s="227" t="s">
        <v>19</v>
      </c>
      <c r="F213" s="228" t="s">
        <v>131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130</v>
      </c>
      <c r="AU213" s="234" t="s">
        <v>82</v>
      </c>
      <c r="AV213" s="13" t="s">
        <v>80</v>
      </c>
      <c r="AW213" s="13" t="s">
        <v>35</v>
      </c>
      <c r="AX213" s="13" t="s">
        <v>73</v>
      </c>
      <c r="AY213" s="234" t="s">
        <v>119</v>
      </c>
    </row>
    <row r="214" s="14" customFormat="1">
      <c r="A214" s="14"/>
      <c r="B214" s="235"/>
      <c r="C214" s="236"/>
      <c r="D214" s="226" t="s">
        <v>130</v>
      </c>
      <c r="E214" s="237" t="s">
        <v>19</v>
      </c>
      <c r="F214" s="238" t="s">
        <v>218</v>
      </c>
      <c r="G214" s="236"/>
      <c r="H214" s="239">
        <v>2190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130</v>
      </c>
      <c r="AU214" s="245" t="s">
        <v>82</v>
      </c>
      <c r="AV214" s="14" t="s">
        <v>82</v>
      </c>
      <c r="AW214" s="14" t="s">
        <v>35</v>
      </c>
      <c r="AX214" s="14" t="s">
        <v>73</v>
      </c>
      <c r="AY214" s="245" t="s">
        <v>119</v>
      </c>
    </row>
    <row r="215" s="14" customFormat="1">
      <c r="A215" s="14"/>
      <c r="B215" s="235"/>
      <c r="C215" s="236"/>
      <c r="D215" s="226" t="s">
        <v>130</v>
      </c>
      <c r="E215" s="237" t="s">
        <v>19</v>
      </c>
      <c r="F215" s="238" t="s">
        <v>219</v>
      </c>
      <c r="G215" s="236"/>
      <c r="H215" s="239">
        <v>55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130</v>
      </c>
      <c r="AU215" s="245" t="s">
        <v>82</v>
      </c>
      <c r="AV215" s="14" t="s">
        <v>82</v>
      </c>
      <c r="AW215" s="14" t="s">
        <v>35</v>
      </c>
      <c r="AX215" s="14" t="s">
        <v>73</v>
      </c>
      <c r="AY215" s="245" t="s">
        <v>119</v>
      </c>
    </row>
    <row r="216" s="14" customFormat="1">
      <c r="A216" s="14"/>
      <c r="B216" s="235"/>
      <c r="C216" s="236"/>
      <c r="D216" s="226" t="s">
        <v>130</v>
      </c>
      <c r="E216" s="237" t="s">
        <v>19</v>
      </c>
      <c r="F216" s="238" t="s">
        <v>220</v>
      </c>
      <c r="G216" s="236"/>
      <c r="H216" s="239">
        <v>206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130</v>
      </c>
      <c r="AU216" s="245" t="s">
        <v>82</v>
      </c>
      <c r="AV216" s="14" t="s">
        <v>82</v>
      </c>
      <c r="AW216" s="14" t="s">
        <v>35</v>
      </c>
      <c r="AX216" s="14" t="s">
        <v>73</v>
      </c>
      <c r="AY216" s="245" t="s">
        <v>119</v>
      </c>
    </row>
    <row r="217" s="16" customFormat="1">
      <c r="A217" s="16"/>
      <c r="B217" s="257"/>
      <c r="C217" s="258"/>
      <c r="D217" s="226" t="s">
        <v>130</v>
      </c>
      <c r="E217" s="259" t="s">
        <v>19</v>
      </c>
      <c r="F217" s="260" t="s">
        <v>148</v>
      </c>
      <c r="G217" s="258"/>
      <c r="H217" s="261">
        <v>2451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7" t="s">
        <v>130</v>
      </c>
      <c r="AU217" s="267" t="s">
        <v>82</v>
      </c>
      <c r="AV217" s="16" t="s">
        <v>126</v>
      </c>
      <c r="AW217" s="16" t="s">
        <v>35</v>
      </c>
      <c r="AX217" s="16" t="s">
        <v>80</v>
      </c>
      <c r="AY217" s="267" t="s">
        <v>119</v>
      </c>
    </row>
    <row r="218" s="2" customFormat="1" ht="21.75" customHeight="1">
      <c r="A218" s="40"/>
      <c r="B218" s="41"/>
      <c r="C218" s="206" t="s">
        <v>263</v>
      </c>
      <c r="D218" s="206" t="s">
        <v>121</v>
      </c>
      <c r="E218" s="207" t="s">
        <v>264</v>
      </c>
      <c r="F218" s="208" t="s">
        <v>265</v>
      </c>
      <c r="G218" s="209" t="s">
        <v>124</v>
      </c>
      <c r="H218" s="210">
        <v>2451</v>
      </c>
      <c r="I218" s="211"/>
      <c r="J218" s="212">
        <f>ROUND(I218*H218,2)</f>
        <v>0</v>
      </c>
      <c r="K218" s="208" t="s">
        <v>266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126</v>
      </c>
      <c r="AT218" s="217" t="s">
        <v>121</v>
      </c>
      <c r="AU218" s="217" t="s">
        <v>82</v>
      </c>
      <c r="AY218" s="19" t="s">
        <v>119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126</v>
      </c>
      <c r="BM218" s="217" t="s">
        <v>267</v>
      </c>
    </row>
    <row r="219" s="2" customFormat="1">
      <c r="A219" s="40"/>
      <c r="B219" s="41"/>
      <c r="C219" s="42"/>
      <c r="D219" s="219" t="s">
        <v>128</v>
      </c>
      <c r="E219" s="42"/>
      <c r="F219" s="220" t="s">
        <v>268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128</v>
      </c>
      <c r="AU219" s="19" t="s">
        <v>82</v>
      </c>
    </row>
    <row r="220" s="13" customFormat="1">
      <c r="A220" s="13"/>
      <c r="B220" s="224"/>
      <c r="C220" s="225"/>
      <c r="D220" s="226" t="s">
        <v>130</v>
      </c>
      <c r="E220" s="227" t="s">
        <v>19</v>
      </c>
      <c r="F220" s="228" t="s">
        <v>131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130</v>
      </c>
      <c r="AU220" s="234" t="s">
        <v>82</v>
      </c>
      <c r="AV220" s="13" t="s">
        <v>80</v>
      </c>
      <c r="AW220" s="13" t="s">
        <v>35</v>
      </c>
      <c r="AX220" s="13" t="s">
        <v>73</v>
      </c>
      <c r="AY220" s="234" t="s">
        <v>119</v>
      </c>
    </row>
    <row r="221" s="13" customFormat="1">
      <c r="A221" s="13"/>
      <c r="B221" s="224"/>
      <c r="C221" s="225"/>
      <c r="D221" s="226" t="s">
        <v>130</v>
      </c>
      <c r="E221" s="227" t="s">
        <v>19</v>
      </c>
      <c r="F221" s="228" t="s">
        <v>269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130</v>
      </c>
      <c r="AU221" s="234" t="s">
        <v>82</v>
      </c>
      <c r="AV221" s="13" t="s">
        <v>80</v>
      </c>
      <c r="AW221" s="13" t="s">
        <v>35</v>
      </c>
      <c r="AX221" s="13" t="s">
        <v>73</v>
      </c>
      <c r="AY221" s="234" t="s">
        <v>119</v>
      </c>
    </row>
    <row r="222" s="14" customFormat="1">
      <c r="A222" s="14"/>
      <c r="B222" s="235"/>
      <c r="C222" s="236"/>
      <c r="D222" s="226" t="s">
        <v>130</v>
      </c>
      <c r="E222" s="237" t="s">
        <v>19</v>
      </c>
      <c r="F222" s="238" t="s">
        <v>218</v>
      </c>
      <c r="G222" s="236"/>
      <c r="H222" s="239">
        <v>2190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130</v>
      </c>
      <c r="AU222" s="245" t="s">
        <v>82</v>
      </c>
      <c r="AV222" s="14" t="s">
        <v>82</v>
      </c>
      <c r="AW222" s="14" t="s">
        <v>35</v>
      </c>
      <c r="AX222" s="14" t="s">
        <v>73</v>
      </c>
      <c r="AY222" s="245" t="s">
        <v>119</v>
      </c>
    </row>
    <row r="223" s="14" customFormat="1">
      <c r="A223" s="14"/>
      <c r="B223" s="235"/>
      <c r="C223" s="236"/>
      <c r="D223" s="226" t="s">
        <v>130</v>
      </c>
      <c r="E223" s="237" t="s">
        <v>19</v>
      </c>
      <c r="F223" s="238" t="s">
        <v>219</v>
      </c>
      <c r="G223" s="236"/>
      <c r="H223" s="239">
        <v>55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130</v>
      </c>
      <c r="AU223" s="245" t="s">
        <v>82</v>
      </c>
      <c r="AV223" s="14" t="s">
        <v>82</v>
      </c>
      <c r="AW223" s="14" t="s">
        <v>35</v>
      </c>
      <c r="AX223" s="14" t="s">
        <v>73</v>
      </c>
      <c r="AY223" s="245" t="s">
        <v>119</v>
      </c>
    </row>
    <row r="224" s="14" customFormat="1">
      <c r="A224" s="14"/>
      <c r="B224" s="235"/>
      <c r="C224" s="236"/>
      <c r="D224" s="226" t="s">
        <v>130</v>
      </c>
      <c r="E224" s="237" t="s">
        <v>19</v>
      </c>
      <c r="F224" s="238" t="s">
        <v>220</v>
      </c>
      <c r="G224" s="236"/>
      <c r="H224" s="239">
        <v>206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130</v>
      </c>
      <c r="AU224" s="245" t="s">
        <v>82</v>
      </c>
      <c r="AV224" s="14" t="s">
        <v>82</v>
      </c>
      <c r="AW224" s="14" t="s">
        <v>35</v>
      </c>
      <c r="AX224" s="14" t="s">
        <v>73</v>
      </c>
      <c r="AY224" s="245" t="s">
        <v>119</v>
      </c>
    </row>
    <row r="225" s="16" customFormat="1">
      <c r="A225" s="16"/>
      <c r="B225" s="257"/>
      <c r="C225" s="258"/>
      <c r="D225" s="226" t="s">
        <v>130</v>
      </c>
      <c r="E225" s="259" t="s">
        <v>19</v>
      </c>
      <c r="F225" s="260" t="s">
        <v>148</v>
      </c>
      <c r="G225" s="258"/>
      <c r="H225" s="261">
        <v>2451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67" t="s">
        <v>130</v>
      </c>
      <c r="AU225" s="267" t="s">
        <v>82</v>
      </c>
      <c r="AV225" s="16" t="s">
        <v>126</v>
      </c>
      <c r="AW225" s="16" t="s">
        <v>35</v>
      </c>
      <c r="AX225" s="16" t="s">
        <v>80</v>
      </c>
      <c r="AY225" s="267" t="s">
        <v>119</v>
      </c>
    </row>
    <row r="226" s="2" customFormat="1" ht="24.15" customHeight="1">
      <c r="A226" s="40"/>
      <c r="B226" s="41"/>
      <c r="C226" s="206" t="s">
        <v>7</v>
      </c>
      <c r="D226" s="206" t="s">
        <v>121</v>
      </c>
      <c r="E226" s="207" t="s">
        <v>270</v>
      </c>
      <c r="F226" s="208" t="s">
        <v>271</v>
      </c>
      <c r="G226" s="209" t="s">
        <v>124</v>
      </c>
      <c r="H226" s="210">
        <v>2451</v>
      </c>
      <c r="I226" s="211"/>
      <c r="J226" s="212">
        <f>ROUND(I226*H226,2)</f>
        <v>0</v>
      </c>
      <c r="K226" s="208" t="s">
        <v>125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126</v>
      </c>
      <c r="AT226" s="217" t="s">
        <v>121</v>
      </c>
      <c r="AU226" s="217" t="s">
        <v>82</v>
      </c>
      <c r="AY226" s="19" t="s">
        <v>119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126</v>
      </c>
      <c r="BM226" s="217" t="s">
        <v>272</v>
      </c>
    </row>
    <row r="227" s="2" customFormat="1">
      <c r="A227" s="40"/>
      <c r="B227" s="41"/>
      <c r="C227" s="42"/>
      <c r="D227" s="219" t="s">
        <v>128</v>
      </c>
      <c r="E227" s="42"/>
      <c r="F227" s="220" t="s">
        <v>273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128</v>
      </c>
      <c r="AU227" s="19" t="s">
        <v>82</v>
      </c>
    </row>
    <row r="228" s="13" customFormat="1">
      <c r="A228" s="13"/>
      <c r="B228" s="224"/>
      <c r="C228" s="225"/>
      <c r="D228" s="226" t="s">
        <v>130</v>
      </c>
      <c r="E228" s="227" t="s">
        <v>19</v>
      </c>
      <c r="F228" s="228" t="s">
        <v>274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130</v>
      </c>
      <c r="AU228" s="234" t="s">
        <v>82</v>
      </c>
      <c r="AV228" s="13" t="s">
        <v>80</v>
      </c>
      <c r="AW228" s="13" t="s">
        <v>35</v>
      </c>
      <c r="AX228" s="13" t="s">
        <v>73</v>
      </c>
      <c r="AY228" s="234" t="s">
        <v>119</v>
      </c>
    </row>
    <row r="229" s="13" customFormat="1">
      <c r="A229" s="13"/>
      <c r="B229" s="224"/>
      <c r="C229" s="225"/>
      <c r="D229" s="226" t="s">
        <v>130</v>
      </c>
      <c r="E229" s="227" t="s">
        <v>19</v>
      </c>
      <c r="F229" s="228" t="s">
        <v>131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130</v>
      </c>
      <c r="AU229" s="234" t="s">
        <v>82</v>
      </c>
      <c r="AV229" s="13" t="s">
        <v>80</v>
      </c>
      <c r="AW229" s="13" t="s">
        <v>35</v>
      </c>
      <c r="AX229" s="13" t="s">
        <v>73</v>
      </c>
      <c r="AY229" s="234" t="s">
        <v>119</v>
      </c>
    </row>
    <row r="230" s="14" customFormat="1">
      <c r="A230" s="14"/>
      <c r="B230" s="235"/>
      <c r="C230" s="236"/>
      <c r="D230" s="226" t="s">
        <v>130</v>
      </c>
      <c r="E230" s="237" t="s">
        <v>19</v>
      </c>
      <c r="F230" s="238" t="s">
        <v>218</v>
      </c>
      <c r="G230" s="236"/>
      <c r="H230" s="239">
        <v>2190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130</v>
      </c>
      <c r="AU230" s="245" t="s">
        <v>82</v>
      </c>
      <c r="AV230" s="14" t="s">
        <v>82</v>
      </c>
      <c r="AW230" s="14" t="s">
        <v>35</v>
      </c>
      <c r="AX230" s="14" t="s">
        <v>73</v>
      </c>
      <c r="AY230" s="245" t="s">
        <v>119</v>
      </c>
    </row>
    <row r="231" s="14" customFormat="1">
      <c r="A231" s="14"/>
      <c r="B231" s="235"/>
      <c r="C231" s="236"/>
      <c r="D231" s="226" t="s">
        <v>130</v>
      </c>
      <c r="E231" s="237" t="s">
        <v>19</v>
      </c>
      <c r="F231" s="238" t="s">
        <v>219</v>
      </c>
      <c r="G231" s="236"/>
      <c r="H231" s="239">
        <v>55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130</v>
      </c>
      <c r="AU231" s="245" t="s">
        <v>82</v>
      </c>
      <c r="AV231" s="14" t="s">
        <v>82</v>
      </c>
      <c r="AW231" s="14" t="s">
        <v>35</v>
      </c>
      <c r="AX231" s="14" t="s">
        <v>73</v>
      </c>
      <c r="AY231" s="245" t="s">
        <v>119</v>
      </c>
    </row>
    <row r="232" s="14" customFormat="1">
      <c r="A232" s="14"/>
      <c r="B232" s="235"/>
      <c r="C232" s="236"/>
      <c r="D232" s="226" t="s">
        <v>130</v>
      </c>
      <c r="E232" s="237" t="s">
        <v>19</v>
      </c>
      <c r="F232" s="238" t="s">
        <v>220</v>
      </c>
      <c r="G232" s="236"/>
      <c r="H232" s="239">
        <v>206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130</v>
      </c>
      <c r="AU232" s="245" t="s">
        <v>82</v>
      </c>
      <c r="AV232" s="14" t="s">
        <v>82</v>
      </c>
      <c r="AW232" s="14" t="s">
        <v>35</v>
      </c>
      <c r="AX232" s="14" t="s">
        <v>73</v>
      </c>
      <c r="AY232" s="245" t="s">
        <v>119</v>
      </c>
    </row>
    <row r="233" s="16" customFormat="1">
      <c r="A233" s="16"/>
      <c r="B233" s="257"/>
      <c r="C233" s="258"/>
      <c r="D233" s="226" t="s">
        <v>130</v>
      </c>
      <c r="E233" s="259" t="s">
        <v>19</v>
      </c>
      <c r="F233" s="260" t="s">
        <v>148</v>
      </c>
      <c r="G233" s="258"/>
      <c r="H233" s="261">
        <v>2451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7" t="s">
        <v>130</v>
      </c>
      <c r="AU233" s="267" t="s">
        <v>82</v>
      </c>
      <c r="AV233" s="16" t="s">
        <v>126</v>
      </c>
      <c r="AW233" s="16" t="s">
        <v>35</v>
      </c>
      <c r="AX233" s="16" t="s">
        <v>80</v>
      </c>
      <c r="AY233" s="267" t="s">
        <v>119</v>
      </c>
    </row>
    <row r="234" s="12" customFormat="1" ht="22.8" customHeight="1">
      <c r="A234" s="12"/>
      <c r="B234" s="190"/>
      <c r="C234" s="191"/>
      <c r="D234" s="192" t="s">
        <v>72</v>
      </c>
      <c r="E234" s="204" t="s">
        <v>190</v>
      </c>
      <c r="F234" s="204" t="s">
        <v>275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SUM(P235:P247)</f>
        <v>0</v>
      </c>
      <c r="Q234" s="198"/>
      <c r="R234" s="199">
        <f>SUM(R235:R247)</f>
        <v>5.8067042999999989</v>
      </c>
      <c r="S234" s="198"/>
      <c r="T234" s="200">
        <f>SUM(T235:T247)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80</v>
      </c>
      <c r="AT234" s="202" t="s">
        <v>72</v>
      </c>
      <c r="AU234" s="202" t="s">
        <v>80</v>
      </c>
      <c r="AY234" s="201" t="s">
        <v>119</v>
      </c>
      <c r="BK234" s="203">
        <f>SUM(BK235:BK247)</f>
        <v>0</v>
      </c>
    </row>
    <row r="235" s="2" customFormat="1" ht="24.15" customHeight="1">
      <c r="A235" s="40"/>
      <c r="B235" s="41"/>
      <c r="C235" s="206" t="s">
        <v>276</v>
      </c>
      <c r="D235" s="206" t="s">
        <v>121</v>
      </c>
      <c r="E235" s="207" t="s">
        <v>277</v>
      </c>
      <c r="F235" s="208" t="s">
        <v>278</v>
      </c>
      <c r="G235" s="209" t="s">
        <v>225</v>
      </c>
      <c r="H235" s="210">
        <v>29.5</v>
      </c>
      <c r="I235" s="211"/>
      <c r="J235" s="212">
        <f>ROUND(I235*H235,2)</f>
        <v>0</v>
      </c>
      <c r="K235" s="208" t="s">
        <v>125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0.012350399999999999</v>
      </c>
      <c r="R235" s="215">
        <f>Q235*H235</f>
        <v>0.36433679999999996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126</v>
      </c>
      <c r="AT235" s="217" t="s">
        <v>121</v>
      </c>
      <c r="AU235" s="217" t="s">
        <v>82</v>
      </c>
      <c r="AY235" s="19" t="s">
        <v>119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126</v>
      </c>
      <c r="BM235" s="217" t="s">
        <v>279</v>
      </c>
    </row>
    <row r="236" s="2" customFormat="1">
      <c r="A236" s="40"/>
      <c r="B236" s="41"/>
      <c r="C236" s="42"/>
      <c r="D236" s="219" t="s">
        <v>128</v>
      </c>
      <c r="E236" s="42"/>
      <c r="F236" s="220" t="s">
        <v>280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128</v>
      </c>
      <c r="AU236" s="19" t="s">
        <v>82</v>
      </c>
    </row>
    <row r="237" s="13" customFormat="1">
      <c r="A237" s="13"/>
      <c r="B237" s="224"/>
      <c r="C237" s="225"/>
      <c r="D237" s="226" t="s">
        <v>130</v>
      </c>
      <c r="E237" s="227" t="s">
        <v>19</v>
      </c>
      <c r="F237" s="228" t="s">
        <v>131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130</v>
      </c>
      <c r="AU237" s="234" t="s">
        <v>82</v>
      </c>
      <c r="AV237" s="13" t="s">
        <v>80</v>
      </c>
      <c r="AW237" s="13" t="s">
        <v>35</v>
      </c>
      <c r="AX237" s="13" t="s">
        <v>73</v>
      </c>
      <c r="AY237" s="234" t="s">
        <v>119</v>
      </c>
    </row>
    <row r="238" s="14" customFormat="1">
      <c r="A238" s="14"/>
      <c r="B238" s="235"/>
      <c r="C238" s="236"/>
      <c r="D238" s="226" t="s">
        <v>130</v>
      </c>
      <c r="E238" s="237" t="s">
        <v>19</v>
      </c>
      <c r="F238" s="238" t="s">
        <v>281</v>
      </c>
      <c r="G238" s="236"/>
      <c r="H238" s="239">
        <v>29.5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130</v>
      </c>
      <c r="AU238" s="245" t="s">
        <v>82</v>
      </c>
      <c r="AV238" s="14" t="s">
        <v>82</v>
      </c>
      <c r="AW238" s="14" t="s">
        <v>35</v>
      </c>
      <c r="AX238" s="14" t="s">
        <v>80</v>
      </c>
      <c r="AY238" s="245" t="s">
        <v>119</v>
      </c>
    </row>
    <row r="239" s="2" customFormat="1" ht="24.15" customHeight="1">
      <c r="A239" s="40"/>
      <c r="B239" s="41"/>
      <c r="C239" s="206" t="s">
        <v>282</v>
      </c>
      <c r="D239" s="206" t="s">
        <v>121</v>
      </c>
      <c r="E239" s="207" t="s">
        <v>283</v>
      </c>
      <c r="F239" s="208" t="s">
        <v>284</v>
      </c>
      <c r="G239" s="209" t="s">
        <v>233</v>
      </c>
      <c r="H239" s="210">
        <v>18</v>
      </c>
      <c r="I239" s="211"/>
      <c r="J239" s="212">
        <f>ROUND(I239*H239,2)</f>
        <v>0</v>
      </c>
      <c r="K239" s="208" t="s">
        <v>125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3.7500000000000001E-06</v>
      </c>
      <c r="R239" s="215">
        <f>Q239*H239</f>
        <v>6.7500000000000001E-05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126</v>
      </c>
      <c r="AT239" s="217" t="s">
        <v>121</v>
      </c>
      <c r="AU239" s="217" t="s">
        <v>82</v>
      </c>
      <c r="AY239" s="19" t="s">
        <v>119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126</v>
      </c>
      <c r="BM239" s="217" t="s">
        <v>285</v>
      </c>
    </row>
    <row r="240" s="2" customFormat="1">
      <c r="A240" s="40"/>
      <c r="B240" s="41"/>
      <c r="C240" s="42"/>
      <c r="D240" s="219" t="s">
        <v>128</v>
      </c>
      <c r="E240" s="42"/>
      <c r="F240" s="220" t="s">
        <v>286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128</v>
      </c>
      <c r="AU240" s="19" t="s">
        <v>82</v>
      </c>
    </row>
    <row r="241" s="2" customFormat="1" ht="16.5" customHeight="1">
      <c r="A241" s="40"/>
      <c r="B241" s="41"/>
      <c r="C241" s="268" t="s">
        <v>287</v>
      </c>
      <c r="D241" s="268" t="s">
        <v>208</v>
      </c>
      <c r="E241" s="269" t="s">
        <v>288</v>
      </c>
      <c r="F241" s="270" t="s">
        <v>289</v>
      </c>
      <c r="G241" s="271" t="s">
        <v>233</v>
      </c>
      <c r="H241" s="272">
        <v>18</v>
      </c>
      <c r="I241" s="273"/>
      <c r="J241" s="274">
        <f>ROUND(I241*H241,2)</f>
        <v>0</v>
      </c>
      <c r="K241" s="270" t="s">
        <v>125</v>
      </c>
      <c r="L241" s="275"/>
      <c r="M241" s="276" t="s">
        <v>19</v>
      </c>
      <c r="N241" s="277" t="s">
        <v>44</v>
      </c>
      <c r="O241" s="86"/>
      <c r="P241" s="215">
        <f>O241*H241</f>
        <v>0</v>
      </c>
      <c r="Q241" s="215">
        <v>0.00064999999999999997</v>
      </c>
      <c r="R241" s="215">
        <f>Q241*H241</f>
        <v>0.011699999999999999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190</v>
      </c>
      <c r="AT241" s="217" t="s">
        <v>208</v>
      </c>
      <c r="AU241" s="217" t="s">
        <v>82</v>
      </c>
      <c r="AY241" s="19" t="s">
        <v>119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126</v>
      </c>
      <c r="BM241" s="217" t="s">
        <v>290</v>
      </c>
    </row>
    <row r="242" s="2" customFormat="1" ht="16.5" customHeight="1">
      <c r="A242" s="40"/>
      <c r="B242" s="41"/>
      <c r="C242" s="206" t="s">
        <v>291</v>
      </c>
      <c r="D242" s="206" t="s">
        <v>121</v>
      </c>
      <c r="E242" s="207" t="s">
        <v>292</v>
      </c>
      <c r="F242" s="208" t="s">
        <v>293</v>
      </c>
      <c r="G242" s="209" t="s">
        <v>233</v>
      </c>
      <c r="H242" s="210">
        <v>9</v>
      </c>
      <c r="I242" s="211"/>
      <c r="J242" s="212">
        <f>ROUND(I242*H242,2)</f>
        <v>0</v>
      </c>
      <c r="K242" s="208" t="s">
        <v>266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0.34089999999999998</v>
      </c>
      <c r="R242" s="215">
        <f>Q242*H242</f>
        <v>3.0680999999999998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126</v>
      </c>
      <c r="AT242" s="217" t="s">
        <v>121</v>
      </c>
      <c r="AU242" s="217" t="s">
        <v>82</v>
      </c>
      <c r="AY242" s="19" t="s">
        <v>119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126</v>
      </c>
      <c r="BM242" s="217" t="s">
        <v>294</v>
      </c>
    </row>
    <row r="243" s="2" customFormat="1">
      <c r="A243" s="40"/>
      <c r="B243" s="41"/>
      <c r="C243" s="42"/>
      <c r="D243" s="219" t="s">
        <v>128</v>
      </c>
      <c r="E243" s="42"/>
      <c r="F243" s="220" t="s">
        <v>295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128</v>
      </c>
      <c r="AU243" s="19" t="s">
        <v>82</v>
      </c>
    </row>
    <row r="244" s="2" customFormat="1" ht="16.5" customHeight="1">
      <c r="A244" s="40"/>
      <c r="B244" s="41"/>
      <c r="C244" s="268" t="s">
        <v>296</v>
      </c>
      <c r="D244" s="268" t="s">
        <v>208</v>
      </c>
      <c r="E244" s="269" t="s">
        <v>297</v>
      </c>
      <c r="F244" s="270" t="s">
        <v>298</v>
      </c>
      <c r="G244" s="271" t="s">
        <v>233</v>
      </c>
      <c r="H244" s="272">
        <v>9</v>
      </c>
      <c r="I244" s="273"/>
      <c r="J244" s="274">
        <f>ROUND(I244*H244,2)</f>
        <v>0</v>
      </c>
      <c r="K244" s="270" t="s">
        <v>125</v>
      </c>
      <c r="L244" s="275"/>
      <c r="M244" s="276" t="s">
        <v>19</v>
      </c>
      <c r="N244" s="277" t="s">
        <v>44</v>
      </c>
      <c r="O244" s="86"/>
      <c r="P244" s="215">
        <f>O244*H244</f>
        <v>0</v>
      </c>
      <c r="Q244" s="215">
        <v>0.059999999999999998</v>
      </c>
      <c r="R244" s="215">
        <f>Q244*H244</f>
        <v>0.54000000000000004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190</v>
      </c>
      <c r="AT244" s="217" t="s">
        <v>208</v>
      </c>
      <c r="AU244" s="217" t="s">
        <v>82</v>
      </c>
      <c r="AY244" s="19" t="s">
        <v>119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126</v>
      </c>
      <c r="BM244" s="217" t="s">
        <v>299</v>
      </c>
    </row>
    <row r="245" s="2" customFormat="1" ht="16.5" customHeight="1">
      <c r="A245" s="40"/>
      <c r="B245" s="41"/>
      <c r="C245" s="268" t="s">
        <v>300</v>
      </c>
      <c r="D245" s="268" t="s">
        <v>208</v>
      </c>
      <c r="E245" s="269" t="s">
        <v>301</v>
      </c>
      <c r="F245" s="270" t="s">
        <v>302</v>
      </c>
      <c r="G245" s="271" t="s">
        <v>233</v>
      </c>
      <c r="H245" s="272">
        <v>9</v>
      </c>
      <c r="I245" s="273"/>
      <c r="J245" s="274">
        <f>ROUND(I245*H245,2)</f>
        <v>0</v>
      </c>
      <c r="K245" s="270" t="s">
        <v>125</v>
      </c>
      <c r="L245" s="275"/>
      <c r="M245" s="276" t="s">
        <v>19</v>
      </c>
      <c r="N245" s="277" t="s">
        <v>44</v>
      </c>
      <c r="O245" s="86"/>
      <c r="P245" s="215">
        <f>O245*H245</f>
        <v>0</v>
      </c>
      <c r="Q245" s="215">
        <v>0.071999999999999995</v>
      </c>
      <c r="R245" s="215">
        <f>Q245*H245</f>
        <v>0.64799999999999991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190</v>
      </c>
      <c r="AT245" s="217" t="s">
        <v>208</v>
      </c>
      <c r="AU245" s="217" t="s">
        <v>82</v>
      </c>
      <c r="AY245" s="19" t="s">
        <v>119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126</v>
      </c>
      <c r="BM245" s="217" t="s">
        <v>303</v>
      </c>
    </row>
    <row r="246" s="2" customFormat="1" ht="16.5" customHeight="1">
      <c r="A246" s="40"/>
      <c r="B246" s="41"/>
      <c r="C246" s="268" t="s">
        <v>304</v>
      </c>
      <c r="D246" s="268" t="s">
        <v>208</v>
      </c>
      <c r="E246" s="269" t="s">
        <v>305</v>
      </c>
      <c r="F246" s="270" t="s">
        <v>306</v>
      </c>
      <c r="G246" s="271" t="s">
        <v>233</v>
      </c>
      <c r="H246" s="272">
        <v>9</v>
      </c>
      <c r="I246" s="273"/>
      <c r="J246" s="274">
        <f>ROUND(I246*H246,2)</f>
        <v>0</v>
      </c>
      <c r="K246" s="270" t="s">
        <v>125</v>
      </c>
      <c r="L246" s="275"/>
      <c r="M246" s="276" t="s">
        <v>19</v>
      </c>
      <c r="N246" s="277" t="s">
        <v>44</v>
      </c>
      <c r="O246" s="86"/>
      <c r="P246" s="215">
        <f>O246*H246</f>
        <v>0</v>
      </c>
      <c r="Q246" s="215">
        <v>0.086999999999999994</v>
      </c>
      <c r="R246" s="215">
        <f>Q246*H246</f>
        <v>0.78299999999999992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190</v>
      </c>
      <c r="AT246" s="217" t="s">
        <v>208</v>
      </c>
      <c r="AU246" s="217" t="s">
        <v>82</v>
      </c>
      <c r="AY246" s="19" t="s">
        <v>119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126</v>
      </c>
      <c r="BM246" s="217" t="s">
        <v>307</v>
      </c>
    </row>
    <row r="247" s="2" customFormat="1" ht="16.5" customHeight="1">
      <c r="A247" s="40"/>
      <c r="B247" s="41"/>
      <c r="C247" s="268" t="s">
        <v>308</v>
      </c>
      <c r="D247" s="268" t="s">
        <v>208</v>
      </c>
      <c r="E247" s="269" t="s">
        <v>309</v>
      </c>
      <c r="F247" s="270" t="s">
        <v>310</v>
      </c>
      <c r="G247" s="271" t="s">
        <v>233</v>
      </c>
      <c r="H247" s="272">
        <v>9</v>
      </c>
      <c r="I247" s="273"/>
      <c r="J247" s="274">
        <f>ROUND(I247*H247,2)</f>
        <v>0</v>
      </c>
      <c r="K247" s="270" t="s">
        <v>125</v>
      </c>
      <c r="L247" s="275"/>
      <c r="M247" s="276" t="s">
        <v>19</v>
      </c>
      <c r="N247" s="277" t="s">
        <v>44</v>
      </c>
      <c r="O247" s="86"/>
      <c r="P247" s="215">
        <f>O247*H247</f>
        <v>0</v>
      </c>
      <c r="Q247" s="215">
        <v>0.043499999999999997</v>
      </c>
      <c r="R247" s="215">
        <f>Q247*H247</f>
        <v>0.39149999999999996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190</v>
      </c>
      <c r="AT247" s="217" t="s">
        <v>208</v>
      </c>
      <c r="AU247" s="217" t="s">
        <v>82</v>
      </c>
      <c r="AY247" s="19" t="s">
        <v>119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126</v>
      </c>
      <c r="BM247" s="217" t="s">
        <v>311</v>
      </c>
    </row>
    <row r="248" s="12" customFormat="1" ht="22.8" customHeight="1">
      <c r="A248" s="12"/>
      <c r="B248" s="190"/>
      <c r="C248" s="191"/>
      <c r="D248" s="192" t="s">
        <v>72</v>
      </c>
      <c r="E248" s="204" t="s">
        <v>195</v>
      </c>
      <c r="F248" s="204" t="s">
        <v>312</v>
      </c>
      <c r="G248" s="191"/>
      <c r="H248" s="191"/>
      <c r="I248" s="194"/>
      <c r="J248" s="205">
        <f>BK248</f>
        <v>0</v>
      </c>
      <c r="K248" s="191"/>
      <c r="L248" s="196"/>
      <c r="M248" s="197"/>
      <c r="N248" s="198"/>
      <c r="O248" s="198"/>
      <c r="P248" s="199">
        <f>SUM(P249:P271)</f>
        <v>0</v>
      </c>
      <c r="Q248" s="198"/>
      <c r="R248" s="199">
        <f>SUM(R249:R271)</f>
        <v>6.5450112000000003</v>
      </c>
      <c r="S248" s="198"/>
      <c r="T248" s="200">
        <f>SUM(T249:T271)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80</v>
      </c>
      <c r="AT248" s="202" t="s">
        <v>72</v>
      </c>
      <c r="AU248" s="202" t="s">
        <v>80</v>
      </c>
      <c r="AY248" s="201" t="s">
        <v>119</v>
      </c>
      <c r="BK248" s="203">
        <f>SUM(BK249:BK271)</f>
        <v>0</v>
      </c>
    </row>
    <row r="249" s="2" customFormat="1" ht="16.5" customHeight="1">
      <c r="A249" s="40"/>
      <c r="B249" s="41"/>
      <c r="C249" s="206" t="s">
        <v>313</v>
      </c>
      <c r="D249" s="206" t="s">
        <v>121</v>
      </c>
      <c r="E249" s="207" t="s">
        <v>314</v>
      </c>
      <c r="F249" s="208" t="s">
        <v>315</v>
      </c>
      <c r="G249" s="209" t="s">
        <v>233</v>
      </c>
      <c r="H249" s="210">
        <v>4</v>
      </c>
      <c r="I249" s="211"/>
      <c r="J249" s="212">
        <f>ROUND(I249*H249,2)</f>
        <v>0</v>
      </c>
      <c r="K249" s="208" t="s">
        <v>125</v>
      </c>
      <c r="L249" s="46"/>
      <c r="M249" s="213" t="s">
        <v>19</v>
      </c>
      <c r="N249" s="214" t="s">
        <v>44</v>
      </c>
      <c r="O249" s="86"/>
      <c r="P249" s="215">
        <f>O249*H249</f>
        <v>0</v>
      </c>
      <c r="Q249" s="215">
        <v>0.00069999999999999999</v>
      </c>
      <c r="R249" s="215">
        <f>Q249*H249</f>
        <v>0.0028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126</v>
      </c>
      <c r="AT249" s="217" t="s">
        <v>121</v>
      </c>
      <c r="AU249" s="217" t="s">
        <v>82</v>
      </c>
      <c r="AY249" s="19" t="s">
        <v>119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126</v>
      </c>
      <c r="BM249" s="217" t="s">
        <v>316</v>
      </c>
    </row>
    <row r="250" s="2" customFormat="1">
      <c r="A250" s="40"/>
      <c r="B250" s="41"/>
      <c r="C250" s="42"/>
      <c r="D250" s="219" t="s">
        <v>128</v>
      </c>
      <c r="E250" s="42"/>
      <c r="F250" s="220" t="s">
        <v>317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128</v>
      </c>
      <c r="AU250" s="19" t="s">
        <v>82</v>
      </c>
    </row>
    <row r="251" s="13" customFormat="1">
      <c r="A251" s="13"/>
      <c r="B251" s="224"/>
      <c r="C251" s="225"/>
      <c r="D251" s="226" t="s">
        <v>130</v>
      </c>
      <c r="E251" s="227" t="s">
        <v>19</v>
      </c>
      <c r="F251" s="228" t="s">
        <v>318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130</v>
      </c>
      <c r="AU251" s="234" t="s">
        <v>82</v>
      </c>
      <c r="AV251" s="13" t="s">
        <v>80</v>
      </c>
      <c r="AW251" s="13" t="s">
        <v>35</v>
      </c>
      <c r="AX251" s="13" t="s">
        <v>73</v>
      </c>
      <c r="AY251" s="234" t="s">
        <v>119</v>
      </c>
    </row>
    <row r="252" s="14" customFormat="1">
      <c r="A252" s="14"/>
      <c r="B252" s="235"/>
      <c r="C252" s="236"/>
      <c r="D252" s="226" t="s">
        <v>130</v>
      </c>
      <c r="E252" s="237" t="s">
        <v>19</v>
      </c>
      <c r="F252" s="238" t="s">
        <v>319</v>
      </c>
      <c r="G252" s="236"/>
      <c r="H252" s="239">
        <v>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130</v>
      </c>
      <c r="AU252" s="245" t="s">
        <v>82</v>
      </c>
      <c r="AV252" s="14" t="s">
        <v>82</v>
      </c>
      <c r="AW252" s="14" t="s">
        <v>35</v>
      </c>
      <c r="AX252" s="14" t="s">
        <v>73</v>
      </c>
      <c r="AY252" s="245" t="s">
        <v>119</v>
      </c>
    </row>
    <row r="253" s="14" customFormat="1">
      <c r="A253" s="14"/>
      <c r="B253" s="235"/>
      <c r="C253" s="236"/>
      <c r="D253" s="226" t="s">
        <v>130</v>
      </c>
      <c r="E253" s="237" t="s">
        <v>19</v>
      </c>
      <c r="F253" s="238" t="s">
        <v>320</v>
      </c>
      <c r="G253" s="236"/>
      <c r="H253" s="239">
        <v>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130</v>
      </c>
      <c r="AU253" s="245" t="s">
        <v>82</v>
      </c>
      <c r="AV253" s="14" t="s">
        <v>82</v>
      </c>
      <c r="AW253" s="14" t="s">
        <v>35</v>
      </c>
      <c r="AX253" s="14" t="s">
        <v>73</v>
      </c>
      <c r="AY253" s="245" t="s">
        <v>119</v>
      </c>
    </row>
    <row r="254" s="16" customFormat="1">
      <c r="A254" s="16"/>
      <c r="B254" s="257"/>
      <c r="C254" s="258"/>
      <c r="D254" s="226" t="s">
        <v>130</v>
      </c>
      <c r="E254" s="259" t="s">
        <v>19</v>
      </c>
      <c r="F254" s="260" t="s">
        <v>148</v>
      </c>
      <c r="G254" s="258"/>
      <c r="H254" s="261">
        <v>4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67" t="s">
        <v>130</v>
      </c>
      <c r="AU254" s="267" t="s">
        <v>82</v>
      </c>
      <c r="AV254" s="16" t="s">
        <v>126</v>
      </c>
      <c r="AW254" s="16" t="s">
        <v>35</v>
      </c>
      <c r="AX254" s="16" t="s">
        <v>80</v>
      </c>
      <c r="AY254" s="267" t="s">
        <v>119</v>
      </c>
    </row>
    <row r="255" s="2" customFormat="1" ht="16.5" customHeight="1">
      <c r="A255" s="40"/>
      <c r="B255" s="41"/>
      <c r="C255" s="268" t="s">
        <v>321</v>
      </c>
      <c r="D255" s="268" t="s">
        <v>208</v>
      </c>
      <c r="E255" s="269" t="s">
        <v>322</v>
      </c>
      <c r="F255" s="270" t="s">
        <v>323</v>
      </c>
      <c r="G255" s="271" t="s">
        <v>233</v>
      </c>
      <c r="H255" s="272">
        <v>4</v>
      </c>
      <c r="I255" s="273"/>
      <c r="J255" s="274">
        <f>ROUND(I255*H255,2)</f>
        <v>0</v>
      </c>
      <c r="K255" s="270" t="s">
        <v>125</v>
      </c>
      <c r="L255" s="275"/>
      <c r="M255" s="276" t="s">
        <v>19</v>
      </c>
      <c r="N255" s="277" t="s">
        <v>44</v>
      </c>
      <c r="O255" s="86"/>
      <c r="P255" s="215">
        <f>O255*H255</f>
        <v>0</v>
      </c>
      <c r="Q255" s="215">
        <v>0.0053</v>
      </c>
      <c r="R255" s="215">
        <f>Q255*H255</f>
        <v>0.0212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190</v>
      </c>
      <c r="AT255" s="217" t="s">
        <v>208</v>
      </c>
      <c r="AU255" s="217" t="s">
        <v>82</v>
      </c>
      <c r="AY255" s="19" t="s">
        <v>119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126</v>
      </c>
      <c r="BM255" s="217" t="s">
        <v>324</v>
      </c>
    </row>
    <row r="256" s="13" customFormat="1">
      <c r="A256" s="13"/>
      <c r="B256" s="224"/>
      <c r="C256" s="225"/>
      <c r="D256" s="226" t="s">
        <v>130</v>
      </c>
      <c r="E256" s="227" t="s">
        <v>19</v>
      </c>
      <c r="F256" s="228" t="s">
        <v>131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130</v>
      </c>
      <c r="AU256" s="234" t="s">
        <v>82</v>
      </c>
      <c r="AV256" s="13" t="s">
        <v>80</v>
      </c>
      <c r="AW256" s="13" t="s">
        <v>35</v>
      </c>
      <c r="AX256" s="13" t="s">
        <v>73</v>
      </c>
      <c r="AY256" s="234" t="s">
        <v>119</v>
      </c>
    </row>
    <row r="257" s="14" customFormat="1">
      <c r="A257" s="14"/>
      <c r="B257" s="235"/>
      <c r="C257" s="236"/>
      <c r="D257" s="226" t="s">
        <v>130</v>
      </c>
      <c r="E257" s="237" t="s">
        <v>19</v>
      </c>
      <c r="F257" s="238" t="s">
        <v>319</v>
      </c>
      <c r="G257" s="236"/>
      <c r="H257" s="239">
        <v>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130</v>
      </c>
      <c r="AU257" s="245" t="s">
        <v>82</v>
      </c>
      <c r="AV257" s="14" t="s">
        <v>82</v>
      </c>
      <c r="AW257" s="14" t="s">
        <v>35</v>
      </c>
      <c r="AX257" s="14" t="s">
        <v>73</v>
      </c>
      <c r="AY257" s="245" t="s">
        <v>119</v>
      </c>
    </row>
    <row r="258" s="14" customFormat="1">
      <c r="A258" s="14"/>
      <c r="B258" s="235"/>
      <c r="C258" s="236"/>
      <c r="D258" s="226" t="s">
        <v>130</v>
      </c>
      <c r="E258" s="237" t="s">
        <v>19</v>
      </c>
      <c r="F258" s="238" t="s">
        <v>320</v>
      </c>
      <c r="G258" s="236"/>
      <c r="H258" s="239">
        <v>2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130</v>
      </c>
      <c r="AU258" s="245" t="s">
        <v>82</v>
      </c>
      <c r="AV258" s="14" t="s">
        <v>82</v>
      </c>
      <c r="AW258" s="14" t="s">
        <v>35</v>
      </c>
      <c r="AX258" s="14" t="s">
        <v>73</v>
      </c>
      <c r="AY258" s="245" t="s">
        <v>119</v>
      </c>
    </row>
    <row r="259" s="16" customFormat="1">
      <c r="A259" s="16"/>
      <c r="B259" s="257"/>
      <c r="C259" s="258"/>
      <c r="D259" s="226" t="s">
        <v>130</v>
      </c>
      <c r="E259" s="259" t="s">
        <v>19</v>
      </c>
      <c r="F259" s="260" t="s">
        <v>148</v>
      </c>
      <c r="G259" s="258"/>
      <c r="H259" s="261">
        <v>4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7" t="s">
        <v>130</v>
      </c>
      <c r="AU259" s="267" t="s">
        <v>82</v>
      </c>
      <c r="AV259" s="16" t="s">
        <v>126</v>
      </c>
      <c r="AW259" s="16" t="s">
        <v>35</v>
      </c>
      <c r="AX259" s="16" t="s">
        <v>80</v>
      </c>
      <c r="AY259" s="267" t="s">
        <v>119</v>
      </c>
    </row>
    <row r="260" s="2" customFormat="1" ht="16.5" customHeight="1">
      <c r="A260" s="40"/>
      <c r="B260" s="41"/>
      <c r="C260" s="206" t="s">
        <v>325</v>
      </c>
      <c r="D260" s="206" t="s">
        <v>121</v>
      </c>
      <c r="E260" s="207" t="s">
        <v>326</v>
      </c>
      <c r="F260" s="208" t="s">
        <v>327</v>
      </c>
      <c r="G260" s="209" t="s">
        <v>233</v>
      </c>
      <c r="H260" s="210">
        <v>4</v>
      </c>
      <c r="I260" s="211"/>
      <c r="J260" s="212">
        <f>ROUND(I260*H260,2)</f>
        <v>0</v>
      </c>
      <c r="K260" s="208" t="s">
        <v>125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0.11240500000000001</v>
      </c>
      <c r="R260" s="215">
        <f>Q260*H260</f>
        <v>0.44962000000000002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126</v>
      </c>
      <c r="AT260" s="217" t="s">
        <v>121</v>
      </c>
      <c r="AU260" s="217" t="s">
        <v>82</v>
      </c>
      <c r="AY260" s="19" t="s">
        <v>119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126</v>
      </c>
      <c r="BM260" s="217" t="s">
        <v>328</v>
      </c>
    </row>
    <row r="261" s="2" customFormat="1">
      <c r="A261" s="40"/>
      <c r="B261" s="41"/>
      <c r="C261" s="42"/>
      <c r="D261" s="219" t="s">
        <v>128</v>
      </c>
      <c r="E261" s="42"/>
      <c r="F261" s="220" t="s">
        <v>329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128</v>
      </c>
      <c r="AU261" s="19" t="s">
        <v>82</v>
      </c>
    </row>
    <row r="262" s="13" customFormat="1">
      <c r="A262" s="13"/>
      <c r="B262" s="224"/>
      <c r="C262" s="225"/>
      <c r="D262" s="226" t="s">
        <v>130</v>
      </c>
      <c r="E262" s="227" t="s">
        <v>19</v>
      </c>
      <c r="F262" s="228" t="s">
        <v>318</v>
      </c>
      <c r="G262" s="225"/>
      <c r="H262" s="227" t="s">
        <v>19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130</v>
      </c>
      <c r="AU262" s="234" t="s">
        <v>82</v>
      </c>
      <c r="AV262" s="13" t="s">
        <v>80</v>
      </c>
      <c r="AW262" s="13" t="s">
        <v>35</v>
      </c>
      <c r="AX262" s="13" t="s">
        <v>73</v>
      </c>
      <c r="AY262" s="234" t="s">
        <v>119</v>
      </c>
    </row>
    <row r="263" s="14" customFormat="1">
      <c r="A263" s="14"/>
      <c r="B263" s="235"/>
      <c r="C263" s="236"/>
      <c r="D263" s="226" t="s">
        <v>130</v>
      </c>
      <c r="E263" s="237" t="s">
        <v>19</v>
      </c>
      <c r="F263" s="238" t="s">
        <v>330</v>
      </c>
      <c r="G263" s="236"/>
      <c r="H263" s="239">
        <v>4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130</v>
      </c>
      <c r="AU263" s="245" t="s">
        <v>82</v>
      </c>
      <c r="AV263" s="14" t="s">
        <v>82</v>
      </c>
      <c r="AW263" s="14" t="s">
        <v>35</v>
      </c>
      <c r="AX263" s="14" t="s">
        <v>80</v>
      </c>
      <c r="AY263" s="245" t="s">
        <v>119</v>
      </c>
    </row>
    <row r="264" s="2" customFormat="1" ht="16.5" customHeight="1">
      <c r="A264" s="40"/>
      <c r="B264" s="41"/>
      <c r="C264" s="268" t="s">
        <v>331</v>
      </c>
      <c r="D264" s="268" t="s">
        <v>208</v>
      </c>
      <c r="E264" s="269" t="s">
        <v>332</v>
      </c>
      <c r="F264" s="270" t="s">
        <v>333</v>
      </c>
      <c r="G264" s="271" t="s">
        <v>233</v>
      </c>
      <c r="H264" s="272">
        <v>4</v>
      </c>
      <c r="I264" s="273"/>
      <c r="J264" s="274">
        <f>ROUND(I264*H264,2)</f>
        <v>0</v>
      </c>
      <c r="K264" s="270" t="s">
        <v>125</v>
      </c>
      <c r="L264" s="275"/>
      <c r="M264" s="276" t="s">
        <v>19</v>
      </c>
      <c r="N264" s="277" t="s">
        <v>44</v>
      </c>
      <c r="O264" s="86"/>
      <c r="P264" s="215">
        <f>O264*H264</f>
        <v>0</v>
      </c>
      <c r="Q264" s="215">
        <v>0.0061000000000000004</v>
      </c>
      <c r="R264" s="215">
        <f>Q264*H264</f>
        <v>0.024400000000000002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190</v>
      </c>
      <c r="AT264" s="217" t="s">
        <v>208</v>
      </c>
      <c r="AU264" s="217" t="s">
        <v>82</v>
      </c>
      <c r="AY264" s="19" t="s">
        <v>119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126</v>
      </c>
      <c r="BM264" s="217" t="s">
        <v>334</v>
      </c>
    </row>
    <row r="265" s="2" customFormat="1" ht="16.5" customHeight="1">
      <c r="A265" s="40"/>
      <c r="B265" s="41"/>
      <c r="C265" s="206" t="s">
        <v>335</v>
      </c>
      <c r="D265" s="206" t="s">
        <v>121</v>
      </c>
      <c r="E265" s="207" t="s">
        <v>336</v>
      </c>
      <c r="F265" s="208" t="s">
        <v>337</v>
      </c>
      <c r="G265" s="209" t="s">
        <v>135</v>
      </c>
      <c r="H265" s="210">
        <v>2.6800000000000002</v>
      </c>
      <c r="I265" s="211"/>
      <c r="J265" s="212">
        <f>ROUND(I265*H265,2)</f>
        <v>0</v>
      </c>
      <c r="K265" s="208" t="s">
        <v>125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2.2563399999999998</v>
      </c>
      <c r="R265" s="215">
        <f>Q265*H265</f>
        <v>6.0469911999999999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126</v>
      </c>
      <c r="AT265" s="217" t="s">
        <v>121</v>
      </c>
      <c r="AU265" s="217" t="s">
        <v>82</v>
      </c>
      <c r="AY265" s="19" t="s">
        <v>119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80</v>
      </c>
      <c r="BK265" s="218">
        <f>ROUND(I265*H265,2)</f>
        <v>0</v>
      </c>
      <c r="BL265" s="19" t="s">
        <v>126</v>
      </c>
      <c r="BM265" s="217" t="s">
        <v>338</v>
      </c>
    </row>
    <row r="266" s="2" customFormat="1">
      <c r="A266" s="40"/>
      <c r="B266" s="41"/>
      <c r="C266" s="42"/>
      <c r="D266" s="219" t="s">
        <v>128</v>
      </c>
      <c r="E266" s="42"/>
      <c r="F266" s="220" t="s">
        <v>339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128</v>
      </c>
      <c r="AU266" s="19" t="s">
        <v>82</v>
      </c>
    </row>
    <row r="267" s="13" customFormat="1">
      <c r="A267" s="13"/>
      <c r="B267" s="224"/>
      <c r="C267" s="225"/>
      <c r="D267" s="226" t="s">
        <v>130</v>
      </c>
      <c r="E267" s="227" t="s">
        <v>19</v>
      </c>
      <c r="F267" s="228" t="s">
        <v>340</v>
      </c>
      <c r="G267" s="225"/>
      <c r="H267" s="227" t="s">
        <v>19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130</v>
      </c>
      <c r="AU267" s="234" t="s">
        <v>82</v>
      </c>
      <c r="AV267" s="13" t="s">
        <v>80</v>
      </c>
      <c r="AW267" s="13" t="s">
        <v>35</v>
      </c>
      <c r="AX267" s="13" t="s">
        <v>73</v>
      </c>
      <c r="AY267" s="234" t="s">
        <v>119</v>
      </c>
    </row>
    <row r="268" s="14" customFormat="1">
      <c r="A268" s="14"/>
      <c r="B268" s="235"/>
      <c r="C268" s="236"/>
      <c r="D268" s="226" t="s">
        <v>130</v>
      </c>
      <c r="E268" s="237" t="s">
        <v>19</v>
      </c>
      <c r="F268" s="238" t="s">
        <v>341</v>
      </c>
      <c r="G268" s="236"/>
      <c r="H268" s="239">
        <v>0.80000000000000004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130</v>
      </c>
      <c r="AU268" s="245" t="s">
        <v>82</v>
      </c>
      <c r="AV268" s="14" t="s">
        <v>82</v>
      </c>
      <c r="AW268" s="14" t="s">
        <v>35</v>
      </c>
      <c r="AX268" s="14" t="s">
        <v>73</v>
      </c>
      <c r="AY268" s="245" t="s">
        <v>119</v>
      </c>
    </row>
    <row r="269" s="14" customFormat="1">
      <c r="A269" s="14"/>
      <c r="B269" s="235"/>
      <c r="C269" s="236"/>
      <c r="D269" s="226" t="s">
        <v>130</v>
      </c>
      <c r="E269" s="237" t="s">
        <v>19</v>
      </c>
      <c r="F269" s="238" t="s">
        <v>342</v>
      </c>
      <c r="G269" s="236"/>
      <c r="H269" s="239">
        <v>0.80000000000000004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130</v>
      </c>
      <c r="AU269" s="245" t="s">
        <v>82</v>
      </c>
      <c r="AV269" s="14" t="s">
        <v>82</v>
      </c>
      <c r="AW269" s="14" t="s">
        <v>35</v>
      </c>
      <c r="AX269" s="14" t="s">
        <v>73</v>
      </c>
      <c r="AY269" s="245" t="s">
        <v>119</v>
      </c>
    </row>
    <row r="270" s="14" customFormat="1">
      <c r="A270" s="14"/>
      <c r="B270" s="235"/>
      <c r="C270" s="236"/>
      <c r="D270" s="226" t="s">
        <v>130</v>
      </c>
      <c r="E270" s="237" t="s">
        <v>19</v>
      </c>
      <c r="F270" s="238" t="s">
        <v>343</v>
      </c>
      <c r="G270" s="236"/>
      <c r="H270" s="239">
        <v>1.0800000000000001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130</v>
      </c>
      <c r="AU270" s="245" t="s">
        <v>82</v>
      </c>
      <c r="AV270" s="14" t="s">
        <v>82</v>
      </c>
      <c r="AW270" s="14" t="s">
        <v>35</v>
      </c>
      <c r="AX270" s="14" t="s">
        <v>73</v>
      </c>
      <c r="AY270" s="245" t="s">
        <v>119</v>
      </c>
    </row>
    <row r="271" s="16" customFormat="1">
      <c r="A271" s="16"/>
      <c r="B271" s="257"/>
      <c r="C271" s="258"/>
      <c r="D271" s="226" t="s">
        <v>130</v>
      </c>
      <c r="E271" s="259" t="s">
        <v>19</v>
      </c>
      <c r="F271" s="260" t="s">
        <v>148</v>
      </c>
      <c r="G271" s="258"/>
      <c r="H271" s="261">
        <v>2.6800000000000002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7" t="s">
        <v>130</v>
      </c>
      <c r="AU271" s="267" t="s">
        <v>82</v>
      </c>
      <c r="AV271" s="16" t="s">
        <v>126</v>
      </c>
      <c r="AW271" s="16" t="s">
        <v>35</v>
      </c>
      <c r="AX271" s="16" t="s">
        <v>80</v>
      </c>
      <c r="AY271" s="267" t="s">
        <v>119</v>
      </c>
    </row>
    <row r="272" s="12" customFormat="1" ht="22.8" customHeight="1">
      <c r="A272" s="12"/>
      <c r="B272" s="190"/>
      <c r="C272" s="191"/>
      <c r="D272" s="192" t="s">
        <v>72</v>
      </c>
      <c r="E272" s="204" t="s">
        <v>344</v>
      </c>
      <c r="F272" s="204" t="s">
        <v>345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SUM(P273:P274)</f>
        <v>0</v>
      </c>
      <c r="Q272" s="198"/>
      <c r="R272" s="199">
        <f>SUM(R273:R274)</f>
        <v>0</v>
      </c>
      <c r="S272" s="198"/>
      <c r="T272" s="200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80</v>
      </c>
      <c r="AT272" s="202" t="s">
        <v>72</v>
      </c>
      <c r="AU272" s="202" t="s">
        <v>80</v>
      </c>
      <c r="AY272" s="201" t="s">
        <v>119</v>
      </c>
      <c r="BK272" s="203">
        <f>SUM(BK273:BK274)</f>
        <v>0</v>
      </c>
    </row>
    <row r="273" s="2" customFormat="1" ht="24.15" customHeight="1">
      <c r="A273" s="40"/>
      <c r="B273" s="41"/>
      <c r="C273" s="206" t="s">
        <v>346</v>
      </c>
      <c r="D273" s="206" t="s">
        <v>121</v>
      </c>
      <c r="E273" s="207" t="s">
        <v>347</v>
      </c>
      <c r="F273" s="208" t="s">
        <v>348</v>
      </c>
      <c r="G273" s="209" t="s">
        <v>198</v>
      </c>
      <c r="H273" s="210">
        <v>124.56</v>
      </c>
      <c r="I273" s="211"/>
      <c r="J273" s="212">
        <f>ROUND(I273*H273,2)</f>
        <v>0</v>
      </c>
      <c r="K273" s="208" t="s">
        <v>125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126</v>
      </c>
      <c r="AT273" s="217" t="s">
        <v>121</v>
      </c>
      <c r="AU273" s="217" t="s">
        <v>82</v>
      </c>
      <c r="AY273" s="19" t="s">
        <v>119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126</v>
      </c>
      <c r="BM273" s="217" t="s">
        <v>349</v>
      </c>
    </row>
    <row r="274" s="2" customFormat="1">
      <c r="A274" s="40"/>
      <c r="B274" s="41"/>
      <c r="C274" s="42"/>
      <c r="D274" s="219" t="s">
        <v>128</v>
      </c>
      <c r="E274" s="42"/>
      <c r="F274" s="220" t="s">
        <v>350</v>
      </c>
      <c r="G274" s="42"/>
      <c r="H274" s="42"/>
      <c r="I274" s="221"/>
      <c r="J274" s="42"/>
      <c r="K274" s="42"/>
      <c r="L274" s="46"/>
      <c r="M274" s="278"/>
      <c r="N274" s="279"/>
      <c r="O274" s="280"/>
      <c r="P274" s="280"/>
      <c r="Q274" s="280"/>
      <c r="R274" s="280"/>
      <c r="S274" s="280"/>
      <c r="T274" s="281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128</v>
      </c>
      <c r="AU274" s="19" t="s">
        <v>82</v>
      </c>
    </row>
    <row r="275" s="2" customFormat="1" ht="6.96" customHeight="1">
      <c r="A275" s="40"/>
      <c r="B275" s="61"/>
      <c r="C275" s="62"/>
      <c r="D275" s="62"/>
      <c r="E275" s="62"/>
      <c r="F275" s="62"/>
      <c r="G275" s="62"/>
      <c r="H275" s="62"/>
      <c r="I275" s="62"/>
      <c r="J275" s="62"/>
      <c r="K275" s="62"/>
      <c r="L275" s="46"/>
      <c r="M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</sheetData>
  <sheetProtection sheet="1" autoFilter="0" formatColumns="0" formatRows="0" objects="1" scenarios="1" spinCount="100000" saltValue="6Tm9ykG2LLm8UKU3Syyou2Hs2bBWHD3W4XU8bMCGR7MuYqx58A1aPqdHldRt3xHQhbaak5QVCqYQHKsb5COrKg==" hashValue="g2aMCrZNQC7JOAGdAMJj2+QJdDWfmLBHbpN1GMpVDyjbYvqDDnJqds55QReHYN1H8PtefTR2B7bATr8uNn/lmA==" algorithmName="SHA-512" password="CC35"/>
  <autoFilter ref="C86:K27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121151125"/>
    <hyperlink ref="F95" r:id="rId2" display="https://podminky.urs.cz/item/CS_URS_2022_01/122251106"/>
    <hyperlink ref="F108" r:id="rId3" display="https://podminky.urs.cz/item/CS_URS_2022_01/132251102"/>
    <hyperlink ref="F112" r:id="rId4" display="https://podminky.urs.cz/item/CS_URS_2022_01/133251101"/>
    <hyperlink ref="F116" r:id="rId5" display="https://podminky.urs.cz/item/CS_URS_2022_01/162751117"/>
    <hyperlink ref="F128" r:id="rId6" display="https://podminky.urs.cz/item/CS_URS_2022_01/162751119"/>
    <hyperlink ref="F141" r:id="rId7" display="https://podminky.urs.cz/item/CS_URS_2022_01/171151103"/>
    <hyperlink ref="F147" r:id="rId8" display="https://podminky.urs.cz/item/CS_URS_2022_01/171201201"/>
    <hyperlink ref="F170" r:id="rId9" display="https://podminky.urs.cz/item/CS_URS_2022_01/175151101"/>
    <hyperlink ref="F176" r:id="rId10" display="https://podminky.urs.cz/item/CS_URS_2022_01/181951112"/>
    <hyperlink ref="F184" r:id="rId11" display="https://podminky.urs.cz/item/CS_URS_2022_01/339921132"/>
    <hyperlink ref="F198" r:id="rId12" display="https://podminky.urs.cz/item/CS_URS_2022_01/339921133"/>
    <hyperlink ref="F207" r:id="rId13" display="https://podminky.urs.cz/item/CS_URS_2022_01/451573111"/>
    <hyperlink ref="F212" r:id="rId14" display="https://podminky.urs.cz/item/CS_URS_2022_01/564871116"/>
    <hyperlink ref="F219" r:id="rId15" display="https://podminky.urs.cz/item/CS_URS_2021_01/564931412"/>
    <hyperlink ref="F227" r:id="rId16" display="https://podminky.urs.cz/item/CS_URS_2022_01/567132115"/>
    <hyperlink ref="F236" r:id="rId17" display="https://podminky.urs.cz/item/CS_URS_2022_01/871315211"/>
    <hyperlink ref="F240" r:id="rId18" display="https://podminky.urs.cz/item/CS_URS_2022_01/877315211"/>
    <hyperlink ref="F243" r:id="rId19" display="https://podminky.urs.cz/item/CS_URS_2021_01/895941111"/>
    <hyperlink ref="F250" r:id="rId20" display="https://podminky.urs.cz/item/CS_URS_2022_01/914111111"/>
    <hyperlink ref="F261" r:id="rId21" display="https://podminky.urs.cz/item/CS_URS_2022_01/914511112"/>
    <hyperlink ref="F266" r:id="rId22" display="https://podminky.urs.cz/item/CS_URS_2022_01/916991121"/>
    <hyperlink ref="F274" r:id="rId23" display="https://podminky.urs.cz/item/CS_URS_2022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ROUND((SUM(BF84:BF166)),  2)</f>
        <v>0</v>
      </c>
      <c r="G34" s="40"/>
      <c r="H34" s="40"/>
      <c r="I34" s="150">
        <v>0.14999999999999999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ROUND((SUM(BH84:BH166)),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039/2020_2 - SO 102 Komunikace kryt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J150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J164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Základní technická vybavenost pro lokalitu Piskačův sad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039/2020_2 - SO 102 Komunikace kryt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Olešnice</v>
      </c>
      <c r="G78" s="42"/>
      <c r="H78" s="42"/>
      <c r="I78" s="34" t="s">
        <v>23</v>
      </c>
      <c r="J78" s="74" t="str">
        <f>IF(J12="","",J12)</f>
        <v>31. 1. 2022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DI PROJEKT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>DI PROJEKT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58</v>
      </c>
      <c r="E83" s="182" t="s">
        <v>54</v>
      </c>
      <c r="F83" s="182" t="s">
        <v>55</v>
      </c>
      <c r="G83" s="182" t="s">
        <v>106</v>
      </c>
      <c r="H83" s="182" t="s">
        <v>107</v>
      </c>
      <c r="I83" s="182" t="s">
        <v>108</v>
      </c>
      <c r="J83" s="182" t="s">
        <v>94</v>
      </c>
      <c r="K83" s="183" t="s">
        <v>109</v>
      </c>
      <c r="L83" s="184"/>
      <c r="M83" s="94" t="s">
        <v>19</v>
      </c>
      <c r="N83" s="95" t="s">
        <v>43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962.37787349999985</v>
      </c>
      <c r="S84" s="98"/>
      <c r="T84" s="188">
        <f>T85</f>
        <v>539.22000000000003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117</v>
      </c>
      <c r="F85" s="193" t="s">
        <v>118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P86+P115+P150+P164</f>
        <v>0</v>
      </c>
      <c r="Q85" s="198"/>
      <c r="R85" s="199">
        <f>R86+R115+R150+R164</f>
        <v>962.37787349999985</v>
      </c>
      <c r="S85" s="198"/>
      <c r="T85" s="200">
        <f>T86+T115+T150+T164</f>
        <v>539.22000000000003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72</v>
      </c>
      <c r="AU85" s="202" t="s">
        <v>73</v>
      </c>
      <c r="AY85" s="201" t="s">
        <v>119</v>
      </c>
      <c r="BK85" s="203">
        <f>BK86+BK115+BK150+BK164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80</v>
      </c>
      <c r="F86" s="204" t="s">
        <v>120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SUM(P87:P114)</f>
        <v>0</v>
      </c>
      <c r="Q86" s="198"/>
      <c r="R86" s="199">
        <f>SUM(R87:R114)</f>
        <v>0.080784000000000009</v>
      </c>
      <c r="S86" s="198"/>
      <c r="T86" s="200">
        <f>SUM(T87:T114)</f>
        <v>539.22000000000003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72</v>
      </c>
      <c r="AU86" s="202" t="s">
        <v>80</v>
      </c>
      <c r="AY86" s="201" t="s">
        <v>119</v>
      </c>
      <c r="BK86" s="203">
        <f>SUM(BK87:BK114)</f>
        <v>0</v>
      </c>
    </row>
    <row r="87" s="2" customFormat="1" ht="33" customHeight="1">
      <c r="A87" s="40"/>
      <c r="B87" s="41"/>
      <c r="C87" s="206" t="s">
        <v>80</v>
      </c>
      <c r="D87" s="206" t="s">
        <v>121</v>
      </c>
      <c r="E87" s="207" t="s">
        <v>352</v>
      </c>
      <c r="F87" s="208" t="s">
        <v>353</v>
      </c>
      <c r="G87" s="209" t="s">
        <v>124</v>
      </c>
      <c r="H87" s="210">
        <v>2451</v>
      </c>
      <c r="I87" s="211"/>
      <c r="J87" s="212">
        <f>ROUND(I87*H87,2)</f>
        <v>0</v>
      </c>
      <c r="K87" s="208" t="s">
        <v>266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0.22</v>
      </c>
      <c r="T87" s="216">
        <f>S87*H87</f>
        <v>539.22000000000003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126</v>
      </c>
      <c r="AT87" s="217" t="s">
        <v>121</v>
      </c>
      <c r="AU87" s="217" t="s">
        <v>82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126</v>
      </c>
      <c r="BM87" s="217" t="s">
        <v>354</v>
      </c>
    </row>
    <row r="88" s="2" customFormat="1">
      <c r="A88" s="40"/>
      <c r="B88" s="41"/>
      <c r="C88" s="42"/>
      <c r="D88" s="219" t="s">
        <v>128</v>
      </c>
      <c r="E88" s="42"/>
      <c r="F88" s="220" t="s">
        <v>355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82</v>
      </c>
    </row>
    <row r="89" s="13" customFormat="1">
      <c r="A89" s="13"/>
      <c r="B89" s="224"/>
      <c r="C89" s="225"/>
      <c r="D89" s="226" t="s">
        <v>130</v>
      </c>
      <c r="E89" s="227" t="s">
        <v>19</v>
      </c>
      <c r="F89" s="228" t="s">
        <v>131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130</v>
      </c>
      <c r="AU89" s="234" t="s">
        <v>82</v>
      </c>
      <c r="AV89" s="13" t="s">
        <v>80</v>
      </c>
      <c r="AW89" s="13" t="s">
        <v>35</v>
      </c>
      <c r="AX89" s="13" t="s">
        <v>73</v>
      </c>
      <c r="AY89" s="234" t="s">
        <v>119</v>
      </c>
    </row>
    <row r="90" s="13" customFormat="1">
      <c r="A90" s="13"/>
      <c r="B90" s="224"/>
      <c r="C90" s="225"/>
      <c r="D90" s="226" t="s">
        <v>130</v>
      </c>
      <c r="E90" s="227" t="s">
        <v>19</v>
      </c>
      <c r="F90" s="228" t="s">
        <v>356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130</v>
      </c>
      <c r="AU90" s="234" t="s">
        <v>82</v>
      </c>
      <c r="AV90" s="13" t="s">
        <v>80</v>
      </c>
      <c r="AW90" s="13" t="s">
        <v>35</v>
      </c>
      <c r="AX90" s="13" t="s">
        <v>73</v>
      </c>
      <c r="AY90" s="234" t="s">
        <v>119</v>
      </c>
    </row>
    <row r="91" s="14" customFormat="1">
      <c r="A91" s="14"/>
      <c r="B91" s="235"/>
      <c r="C91" s="236"/>
      <c r="D91" s="226" t="s">
        <v>130</v>
      </c>
      <c r="E91" s="237" t="s">
        <v>19</v>
      </c>
      <c r="F91" s="238" t="s">
        <v>218</v>
      </c>
      <c r="G91" s="236"/>
      <c r="H91" s="239">
        <v>2190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130</v>
      </c>
      <c r="AU91" s="245" t="s">
        <v>82</v>
      </c>
      <c r="AV91" s="14" t="s">
        <v>82</v>
      </c>
      <c r="AW91" s="14" t="s">
        <v>35</v>
      </c>
      <c r="AX91" s="14" t="s">
        <v>73</v>
      </c>
      <c r="AY91" s="245" t="s">
        <v>119</v>
      </c>
    </row>
    <row r="92" s="14" customFormat="1">
      <c r="A92" s="14"/>
      <c r="B92" s="235"/>
      <c r="C92" s="236"/>
      <c r="D92" s="226" t="s">
        <v>130</v>
      </c>
      <c r="E92" s="237" t="s">
        <v>19</v>
      </c>
      <c r="F92" s="238" t="s">
        <v>219</v>
      </c>
      <c r="G92" s="236"/>
      <c r="H92" s="239">
        <v>55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130</v>
      </c>
      <c r="AU92" s="245" t="s">
        <v>82</v>
      </c>
      <c r="AV92" s="14" t="s">
        <v>82</v>
      </c>
      <c r="AW92" s="14" t="s">
        <v>35</v>
      </c>
      <c r="AX92" s="14" t="s">
        <v>73</v>
      </c>
      <c r="AY92" s="245" t="s">
        <v>119</v>
      </c>
    </row>
    <row r="93" s="14" customFormat="1">
      <c r="A93" s="14"/>
      <c r="B93" s="235"/>
      <c r="C93" s="236"/>
      <c r="D93" s="226" t="s">
        <v>130</v>
      </c>
      <c r="E93" s="237" t="s">
        <v>19</v>
      </c>
      <c r="F93" s="238" t="s">
        <v>220</v>
      </c>
      <c r="G93" s="236"/>
      <c r="H93" s="239">
        <v>206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82</v>
      </c>
      <c r="AV93" s="14" t="s">
        <v>82</v>
      </c>
      <c r="AW93" s="14" t="s">
        <v>35</v>
      </c>
      <c r="AX93" s="14" t="s">
        <v>73</v>
      </c>
      <c r="AY93" s="245" t="s">
        <v>119</v>
      </c>
    </row>
    <row r="94" s="16" customFormat="1">
      <c r="A94" s="16"/>
      <c r="B94" s="257"/>
      <c r="C94" s="258"/>
      <c r="D94" s="226" t="s">
        <v>130</v>
      </c>
      <c r="E94" s="259" t="s">
        <v>19</v>
      </c>
      <c r="F94" s="260" t="s">
        <v>148</v>
      </c>
      <c r="G94" s="258"/>
      <c r="H94" s="261">
        <v>2451</v>
      </c>
      <c r="I94" s="262"/>
      <c r="J94" s="258"/>
      <c r="K94" s="258"/>
      <c r="L94" s="263"/>
      <c r="M94" s="264"/>
      <c r="N94" s="265"/>
      <c r="O94" s="265"/>
      <c r="P94" s="265"/>
      <c r="Q94" s="265"/>
      <c r="R94" s="265"/>
      <c r="S94" s="265"/>
      <c r="T94" s="26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67" t="s">
        <v>130</v>
      </c>
      <c r="AU94" s="267" t="s">
        <v>82</v>
      </c>
      <c r="AV94" s="16" t="s">
        <v>126</v>
      </c>
      <c r="AW94" s="16" t="s">
        <v>35</v>
      </c>
      <c r="AX94" s="16" t="s">
        <v>80</v>
      </c>
      <c r="AY94" s="267" t="s">
        <v>119</v>
      </c>
    </row>
    <row r="95" s="2" customFormat="1" ht="37.8" customHeight="1">
      <c r="A95" s="40"/>
      <c r="B95" s="41"/>
      <c r="C95" s="206" t="s">
        <v>82</v>
      </c>
      <c r="D95" s="206" t="s">
        <v>121</v>
      </c>
      <c r="E95" s="207" t="s">
        <v>357</v>
      </c>
      <c r="F95" s="208" t="s">
        <v>358</v>
      </c>
      <c r="G95" s="209" t="s">
        <v>135</v>
      </c>
      <c r="H95" s="210">
        <v>245.09999999999999</v>
      </c>
      <c r="I95" s="211"/>
      <c r="J95" s="212">
        <f>ROUND(I95*H95,2)</f>
        <v>0</v>
      </c>
      <c r="K95" s="208" t="s">
        <v>266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126</v>
      </c>
      <c r="AT95" s="217" t="s">
        <v>121</v>
      </c>
      <c r="AU95" s="217" t="s">
        <v>82</v>
      </c>
      <c r="AY95" s="19" t="s">
        <v>119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126</v>
      </c>
      <c r="BM95" s="217" t="s">
        <v>359</v>
      </c>
    </row>
    <row r="96" s="2" customFormat="1">
      <c r="A96" s="40"/>
      <c r="B96" s="41"/>
      <c r="C96" s="42"/>
      <c r="D96" s="219" t="s">
        <v>128</v>
      </c>
      <c r="E96" s="42"/>
      <c r="F96" s="220" t="s">
        <v>360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82</v>
      </c>
    </row>
    <row r="97" s="13" customFormat="1">
      <c r="A97" s="13"/>
      <c r="B97" s="224"/>
      <c r="C97" s="225"/>
      <c r="D97" s="226" t="s">
        <v>130</v>
      </c>
      <c r="E97" s="227" t="s">
        <v>19</v>
      </c>
      <c r="F97" s="228" t="s">
        <v>361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130</v>
      </c>
      <c r="AU97" s="234" t="s">
        <v>82</v>
      </c>
      <c r="AV97" s="13" t="s">
        <v>80</v>
      </c>
      <c r="AW97" s="13" t="s">
        <v>35</v>
      </c>
      <c r="AX97" s="13" t="s">
        <v>73</v>
      </c>
      <c r="AY97" s="234" t="s">
        <v>119</v>
      </c>
    </row>
    <row r="98" s="14" customFormat="1">
      <c r="A98" s="14"/>
      <c r="B98" s="235"/>
      <c r="C98" s="236"/>
      <c r="D98" s="226" t="s">
        <v>130</v>
      </c>
      <c r="E98" s="237" t="s">
        <v>19</v>
      </c>
      <c r="F98" s="238" t="s">
        <v>362</v>
      </c>
      <c r="G98" s="236"/>
      <c r="H98" s="239">
        <v>245.09999999999999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130</v>
      </c>
      <c r="AU98" s="245" t="s">
        <v>82</v>
      </c>
      <c r="AV98" s="14" t="s">
        <v>82</v>
      </c>
      <c r="AW98" s="14" t="s">
        <v>35</v>
      </c>
      <c r="AX98" s="14" t="s">
        <v>80</v>
      </c>
      <c r="AY98" s="245" t="s">
        <v>119</v>
      </c>
    </row>
    <row r="99" s="2" customFormat="1" ht="24.15" customHeight="1">
      <c r="A99" s="40"/>
      <c r="B99" s="41"/>
      <c r="C99" s="206" t="s">
        <v>143</v>
      </c>
      <c r="D99" s="206" t="s">
        <v>121</v>
      </c>
      <c r="E99" s="207" t="s">
        <v>363</v>
      </c>
      <c r="F99" s="208" t="s">
        <v>192</v>
      </c>
      <c r="G99" s="209" t="s">
        <v>135</v>
      </c>
      <c r="H99" s="210">
        <v>245.09999999999999</v>
      </c>
      <c r="I99" s="211"/>
      <c r="J99" s="212">
        <f>ROUND(I99*H99,2)</f>
        <v>0</v>
      </c>
      <c r="K99" s="208" t="s">
        <v>266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126</v>
      </c>
      <c r="AT99" s="217" t="s">
        <v>121</v>
      </c>
      <c r="AU99" s="217" t="s">
        <v>82</v>
      </c>
      <c r="AY99" s="19" t="s">
        <v>119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126</v>
      </c>
      <c r="BM99" s="217" t="s">
        <v>364</v>
      </c>
    </row>
    <row r="100" s="2" customFormat="1">
      <c r="A100" s="40"/>
      <c r="B100" s="41"/>
      <c r="C100" s="42"/>
      <c r="D100" s="219" t="s">
        <v>128</v>
      </c>
      <c r="E100" s="42"/>
      <c r="F100" s="220" t="s">
        <v>365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82</v>
      </c>
    </row>
    <row r="101" s="13" customFormat="1">
      <c r="A101" s="13"/>
      <c r="B101" s="224"/>
      <c r="C101" s="225"/>
      <c r="D101" s="226" t="s">
        <v>130</v>
      </c>
      <c r="E101" s="227" t="s">
        <v>19</v>
      </c>
      <c r="F101" s="228" t="s">
        <v>366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130</v>
      </c>
      <c r="AU101" s="234" t="s">
        <v>82</v>
      </c>
      <c r="AV101" s="13" t="s">
        <v>80</v>
      </c>
      <c r="AW101" s="13" t="s">
        <v>35</v>
      </c>
      <c r="AX101" s="13" t="s">
        <v>73</v>
      </c>
      <c r="AY101" s="234" t="s">
        <v>119</v>
      </c>
    </row>
    <row r="102" s="14" customFormat="1">
      <c r="A102" s="14"/>
      <c r="B102" s="235"/>
      <c r="C102" s="236"/>
      <c r="D102" s="226" t="s">
        <v>130</v>
      </c>
      <c r="E102" s="237" t="s">
        <v>19</v>
      </c>
      <c r="F102" s="238" t="s">
        <v>362</v>
      </c>
      <c r="G102" s="236"/>
      <c r="H102" s="239">
        <v>245.09999999999999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130</v>
      </c>
      <c r="AU102" s="245" t="s">
        <v>82</v>
      </c>
      <c r="AV102" s="14" t="s">
        <v>82</v>
      </c>
      <c r="AW102" s="14" t="s">
        <v>35</v>
      </c>
      <c r="AX102" s="14" t="s">
        <v>80</v>
      </c>
      <c r="AY102" s="245" t="s">
        <v>119</v>
      </c>
    </row>
    <row r="103" s="2" customFormat="1" ht="24.15" customHeight="1">
      <c r="A103" s="40"/>
      <c r="B103" s="41"/>
      <c r="C103" s="206" t="s">
        <v>126</v>
      </c>
      <c r="D103" s="206" t="s">
        <v>121</v>
      </c>
      <c r="E103" s="207" t="s">
        <v>367</v>
      </c>
      <c r="F103" s="208" t="s">
        <v>368</v>
      </c>
      <c r="G103" s="209" t="s">
        <v>124</v>
      </c>
      <c r="H103" s="210">
        <v>7221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126</v>
      </c>
      <c r="AT103" s="217" t="s">
        <v>121</v>
      </c>
      <c r="AU103" s="217" t="s">
        <v>82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126</v>
      </c>
      <c r="BM103" s="217" t="s">
        <v>369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370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82</v>
      </c>
    </row>
    <row r="105" s="13" customFormat="1">
      <c r="A105" s="13"/>
      <c r="B105" s="224"/>
      <c r="C105" s="225"/>
      <c r="D105" s="226" t="s">
        <v>130</v>
      </c>
      <c r="E105" s="227" t="s">
        <v>19</v>
      </c>
      <c r="F105" s="228" t="s">
        <v>131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130</v>
      </c>
      <c r="AU105" s="234" t="s">
        <v>82</v>
      </c>
      <c r="AV105" s="13" t="s">
        <v>80</v>
      </c>
      <c r="AW105" s="13" t="s">
        <v>35</v>
      </c>
      <c r="AX105" s="13" t="s">
        <v>73</v>
      </c>
      <c r="AY105" s="234" t="s">
        <v>119</v>
      </c>
    </row>
    <row r="106" s="14" customFormat="1">
      <c r="A106" s="14"/>
      <c r="B106" s="235"/>
      <c r="C106" s="236"/>
      <c r="D106" s="226" t="s">
        <v>130</v>
      </c>
      <c r="E106" s="237" t="s">
        <v>19</v>
      </c>
      <c r="F106" s="238" t="s">
        <v>371</v>
      </c>
      <c r="G106" s="236"/>
      <c r="H106" s="239">
        <v>2276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130</v>
      </c>
      <c r="AU106" s="245" t="s">
        <v>82</v>
      </c>
      <c r="AV106" s="14" t="s">
        <v>82</v>
      </c>
      <c r="AW106" s="14" t="s">
        <v>35</v>
      </c>
      <c r="AX106" s="14" t="s">
        <v>73</v>
      </c>
      <c r="AY106" s="245" t="s">
        <v>119</v>
      </c>
    </row>
    <row r="107" s="14" customFormat="1">
      <c r="A107" s="14"/>
      <c r="B107" s="235"/>
      <c r="C107" s="236"/>
      <c r="D107" s="226" t="s">
        <v>130</v>
      </c>
      <c r="E107" s="237" t="s">
        <v>19</v>
      </c>
      <c r="F107" s="238" t="s">
        <v>372</v>
      </c>
      <c r="G107" s="236"/>
      <c r="H107" s="239">
        <v>4945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130</v>
      </c>
      <c r="AU107" s="245" t="s">
        <v>82</v>
      </c>
      <c r="AV107" s="14" t="s">
        <v>82</v>
      </c>
      <c r="AW107" s="14" t="s">
        <v>35</v>
      </c>
      <c r="AX107" s="14" t="s">
        <v>73</v>
      </c>
      <c r="AY107" s="245" t="s">
        <v>119</v>
      </c>
    </row>
    <row r="108" s="16" customFormat="1">
      <c r="A108" s="16"/>
      <c r="B108" s="257"/>
      <c r="C108" s="258"/>
      <c r="D108" s="226" t="s">
        <v>130</v>
      </c>
      <c r="E108" s="259" t="s">
        <v>19</v>
      </c>
      <c r="F108" s="260" t="s">
        <v>148</v>
      </c>
      <c r="G108" s="258"/>
      <c r="H108" s="261">
        <v>7221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7" t="s">
        <v>130</v>
      </c>
      <c r="AU108" s="267" t="s">
        <v>82</v>
      </c>
      <c r="AV108" s="16" t="s">
        <v>126</v>
      </c>
      <c r="AW108" s="16" t="s">
        <v>35</v>
      </c>
      <c r="AX108" s="16" t="s">
        <v>80</v>
      </c>
      <c r="AY108" s="267" t="s">
        <v>119</v>
      </c>
    </row>
    <row r="109" s="2" customFormat="1" ht="24.15" customHeight="1">
      <c r="A109" s="40"/>
      <c r="B109" s="41"/>
      <c r="C109" s="206" t="s">
        <v>159</v>
      </c>
      <c r="D109" s="206" t="s">
        <v>121</v>
      </c>
      <c r="E109" s="207" t="s">
        <v>373</v>
      </c>
      <c r="F109" s="208" t="s">
        <v>374</v>
      </c>
      <c r="G109" s="209" t="s">
        <v>124</v>
      </c>
      <c r="H109" s="210">
        <v>1584</v>
      </c>
      <c r="I109" s="211"/>
      <c r="J109" s="212">
        <f>ROUND(I109*H109,2)</f>
        <v>0</v>
      </c>
      <c r="K109" s="208" t="s">
        <v>125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126</v>
      </c>
      <c r="AT109" s="217" t="s">
        <v>121</v>
      </c>
      <c r="AU109" s="217" t="s">
        <v>82</v>
      </c>
      <c r="AY109" s="19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126</v>
      </c>
      <c r="BM109" s="217" t="s">
        <v>375</v>
      </c>
    </row>
    <row r="110" s="2" customFormat="1">
      <c r="A110" s="40"/>
      <c r="B110" s="41"/>
      <c r="C110" s="42"/>
      <c r="D110" s="219" t="s">
        <v>128</v>
      </c>
      <c r="E110" s="42"/>
      <c r="F110" s="220" t="s">
        <v>376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82</v>
      </c>
    </row>
    <row r="111" s="13" customFormat="1">
      <c r="A111" s="13"/>
      <c r="B111" s="224"/>
      <c r="C111" s="225"/>
      <c r="D111" s="226" t="s">
        <v>130</v>
      </c>
      <c r="E111" s="227" t="s">
        <v>19</v>
      </c>
      <c r="F111" s="228" t="s">
        <v>131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130</v>
      </c>
      <c r="AU111" s="234" t="s">
        <v>82</v>
      </c>
      <c r="AV111" s="13" t="s">
        <v>80</v>
      </c>
      <c r="AW111" s="13" t="s">
        <v>35</v>
      </c>
      <c r="AX111" s="13" t="s">
        <v>73</v>
      </c>
      <c r="AY111" s="234" t="s">
        <v>119</v>
      </c>
    </row>
    <row r="112" s="14" customFormat="1">
      <c r="A112" s="14"/>
      <c r="B112" s="235"/>
      <c r="C112" s="236"/>
      <c r="D112" s="226" t="s">
        <v>130</v>
      </c>
      <c r="E112" s="237" t="s">
        <v>19</v>
      </c>
      <c r="F112" s="238" t="s">
        <v>377</v>
      </c>
      <c r="G112" s="236"/>
      <c r="H112" s="239">
        <v>1584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130</v>
      </c>
      <c r="AU112" s="245" t="s">
        <v>82</v>
      </c>
      <c r="AV112" s="14" t="s">
        <v>82</v>
      </c>
      <c r="AW112" s="14" t="s">
        <v>35</v>
      </c>
      <c r="AX112" s="14" t="s">
        <v>80</v>
      </c>
      <c r="AY112" s="245" t="s">
        <v>119</v>
      </c>
    </row>
    <row r="113" s="2" customFormat="1" ht="16.5" customHeight="1">
      <c r="A113" s="40"/>
      <c r="B113" s="41"/>
      <c r="C113" s="268" t="s">
        <v>171</v>
      </c>
      <c r="D113" s="268" t="s">
        <v>208</v>
      </c>
      <c r="E113" s="269" t="s">
        <v>378</v>
      </c>
      <c r="F113" s="270" t="s">
        <v>379</v>
      </c>
      <c r="G113" s="271" t="s">
        <v>380</v>
      </c>
      <c r="H113" s="272">
        <v>80.784000000000006</v>
      </c>
      <c r="I113" s="273"/>
      <c r="J113" s="274">
        <f>ROUND(I113*H113,2)</f>
        <v>0</v>
      </c>
      <c r="K113" s="270" t="s">
        <v>125</v>
      </c>
      <c r="L113" s="275"/>
      <c r="M113" s="276" t="s">
        <v>19</v>
      </c>
      <c r="N113" s="277" t="s">
        <v>44</v>
      </c>
      <c r="O113" s="86"/>
      <c r="P113" s="215">
        <f>O113*H113</f>
        <v>0</v>
      </c>
      <c r="Q113" s="215">
        <v>0.001</v>
      </c>
      <c r="R113" s="215">
        <f>Q113*H113</f>
        <v>0.080784000000000009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190</v>
      </c>
      <c r="AT113" s="217" t="s">
        <v>208</v>
      </c>
      <c r="AU113" s="217" t="s">
        <v>82</v>
      </c>
      <c r="AY113" s="19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126</v>
      </c>
      <c r="BM113" s="217" t="s">
        <v>381</v>
      </c>
    </row>
    <row r="114" s="14" customFormat="1">
      <c r="A114" s="14"/>
      <c r="B114" s="235"/>
      <c r="C114" s="236"/>
      <c r="D114" s="226" t="s">
        <v>130</v>
      </c>
      <c r="E114" s="237" t="s">
        <v>19</v>
      </c>
      <c r="F114" s="238" t="s">
        <v>382</v>
      </c>
      <c r="G114" s="236"/>
      <c r="H114" s="239">
        <v>80.784000000000006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130</v>
      </c>
      <c r="AU114" s="245" t="s">
        <v>82</v>
      </c>
      <c r="AV114" s="14" t="s">
        <v>82</v>
      </c>
      <c r="AW114" s="14" t="s">
        <v>35</v>
      </c>
      <c r="AX114" s="14" t="s">
        <v>80</v>
      </c>
      <c r="AY114" s="245" t="s">
        <v>119</v>
      </c>
    </row>
    <row r="115" s="12" customFormat="1" ht="22.8" customHeight="1">
      <c r="A115" s="12"/>
      <c r="B115" s="190"/>
      <c r="C115" s="191"/>
      <c r="D115" s="192" t="s">
        <v>72</v>
      </c>
      <c r="E115" s="204" t="s">
        <v>159</v>
      </c>
      <c r="F115" s="204" t="s">
        <v>257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SUM(P116:P149)</f>
        <v>0</v>
      </c>
      <c r="Q115" s="198"/>
      <c r="R115" s="199">
        <f>SUM(R116:R149)</f>
        <v>643.41382799999985</v>
      </c>
      <c r="S115" s="198"/>
      <c r="T115" s="200">
        <f>SUM(T116:T149)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72</v>
      </c>
      <c r="AU115" s="202" t="s">
        <v>80</v>
      </c>
      <c r="AY115" s="201" t="s">
        <v>119</v>
      </c>
      <c r="BK115" s="203">
        <f>SUM(BK116:BK149)</f>
        <v>0</v>
      </c>
    </row>
    <row r="116" s="2" customFormat="1" ht="33" customHeight="1">
      <c r="A116" s="40"/>
      <c r="B116" s="41"/>
      <c r="C116" s="206" t="s">
        <v>183</v>
      </c>
      <c r="D116" s="206" t="s">
        <v>121</v>
      </c>
      <c r="E116" s="207" t="s">
        <v>383</v>
      </c>
      <c r="F116" s="208" t="s">
        <v>384</v>
      </c>
      <c r="G116" s="209" t="s">
        <v>124</v>
      </c>
      <c r="H116" s="210">
        <v>118.05</v>
      </c>
      <c r="I116" s="211"/>
      <c r="J116" s="212">
        <f>ROUND(I116*H116,2)</f>
        <v>0</v>
      </c>
      <c r="K116" s="208" t="s">
        <v>125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0.19536000000000001</v>
      </c>
      <c r="R116" s="215">
        <f>Q116*H116</f>
        <v>23.062248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126</v>
      </c>
      <c r="AT116" s="217" t="s">
        <v>121</v>
      </c>
      <c r="AU116" s="217" t="s">
        <v>82</v>
      </c>
      <c r="AY116" s="19" t="s">
        <v>119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126</v>
      </c>
      <c r="BM116" s="217" t="s">
        <v>385</v>
      </c>
    </row>
    <row r="117" s="2" customFormat="1">
      <c r="A117" s="40"/>
      <c r="B117" s="41"/>
      <c r="C117" s="42"/>
      <c r="D117" s="219" t="s">
        <v>128</v>
      </c>
      <c r="E117" s="42"/>
      <c r="F117" s="220" t="s">
        <v>386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82</v>
      </c>
    </row>
    <row r="118" s="13" customFormat="1">
      <c r="A118" s="13"/>
      <c r="B118" s="224"/>
      <c r="C118" s="225"/>
      <c r="D118" s="226" t="s">
        <v>130</v>
      </c>
      <c r="E118" s="227" t="s">
        <v>19</v>
      </c>
      <c r="F118" s="228" t="s">
        <v>131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130</v>
      </c>
      <c r="AU118" s="234" t="s">
        <v>82</v>
      </c>
      <c r="AV118" s="13" t="s">
        <v>80</v>
      </c>
      <c r="AW118" s="13" t="s">
        <v>35</v>
      </c>
      <c r="AX118" s="13" t="s">
        <v>73</v>
      </c>
      <c r="AY118" s="234" t="s">
        <v>119</v>
      </c>
    </row>
    <row r="119" s="14" customFormat="1">
      <c r="A119" s="14"/>
      <c r="B119" s="235"/>
      <c r="C119" s="236"/>
      <c r="D119" s="226" t="s">
        <v>130</v>
      </c>
      <c r="E119" s="237" t="s">
        <v>19</v>
      </c>
      <c r="F119" s="238" t="s">
        <v>387</v>
      </c>
      <c r="G119" s="236"/>
      <c r="H119" s="239">
        <v>118.05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130</v>
      </c>
      <c r="AU119" s="245" t="s">
        <v>82</v>
      </c>
      <c r="AV119" s="14" t="s">
        <v>82</v>
      </c>
      <c r="AW119" s="14" t="s">
        <v>35</v>
      </c>
      <c r="AX119" s="14" t="s">
        <v>80</v>
      </c>
      <c r="AY119" s="245" t="s">
        <v>119</v>
      </c>
    </row>
    <row r="120" s="2" customFormat="1" ht="16.5" customHeight="1">
      <c r="A120" s="40"/>
      <c r="B120" s="41"/>
      <c r="C120" s="268" t="s">
        <v>190</v>
      </c>
      <c r="D120" s="268" t="s">
        <v>208</v>
      </c>
      <c r="E120" s="269" t="s">
        <v>388</v>
      </c>
      <c r="F120" s="270" t="s">
        <v>389</v>
      </c>
      <c r="G120" s="271" t="s">
        <v>124</v>
      </c>
      <c r="H120" s="272">
        <v>118.05</v>
      </c>
      <c r="I120" s="273"/>
      <c r="J120" s="274">
        <f>ROUND(I120*H120,2)</f>
        <v>0</v>
      </c>
      <c r="K120" s="270" t="s">
        <v>125</v>
      </c>
      <c r="L120" s="275"/>
      <c r="M120" s="276" t="s">
        <v>19</v>
      </c>
      <c r="N120" s="277" t="s">
        <v>44</v>
      </c>
      <c r="O120" s="86"/>
      <c r="P120" s="215">
        <f>O120*H120</f>
        <v>0</v>
      </c>
      <c r="Q120" s="215">
        <v>0.222</v>
      </c>
      <c r="R120" s="215">
        <f>Q120*H120</f>
        <v>26.207100000000001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190</v>
      </c>
      <c r="AT120" s="217" t="s">
        <v>208</v>
      </c>
      <c r="AU120" s="217" t="s">
        <v>82</v>
      </c>
      <c r="AY120" s="19" t="s">
        <v>119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126</v>
      </c>
      <c r="BM120" s="217" t="s">
        <v>390</v>
      </c>
    </row>
    <row r="121" s="13" customFormat="1">
      <c r="A121" s="13"/>
      <c r="B121" s="224"/>
      <c r="C121" s="225"/>
      <c r="D121" s="226" t="s">
        <v>130</v>
      </c>
      <c r="E121" s="227" t="s">
        <v>19</v>
      </c>
      <c r="F121" s="228" t="s">
        <v>131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130</v>
      </c>
      <c r="AU121" s="234" t="s">
        <v>82</v>
      </c>
      <c r="AV121" s="13" t="s">
        <v>80</v>
      </c>
      <c r="AW121" s="13" t="s">
        <v>35</v>
      </c>
      <c r="AX121" s="13" t="s">
        <v>73</v>
      </c>
      <c r="AY121" s="234" t="s">
        <v>119</v>
      </c>
    </row>
    <row r="122" s="14" customFormat="1">
      <c r="A122" s="14"/>
      <c r="B122" s="235"/>
      <c r="C122" s="236"/>
      <c r="D122" s="226" t="s">
        <v>130</v>
      </c>
      <c r="E122" s="237" t="s">
        <v>19</v>
      </c>
      <c r="F122" s="238" t="s">
        <v>387</v>
      </c>
      <c r="G122" s="236"/>
      <c r="H122" s="239">
        <v>118.05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130</v>
      </c>
      <c r="AU122" s="245" t="s">
        <v>82</v>
      </c>
      <c r="AV122" s="14" t="s">
        <v>82</v>
      </c>
      <c r="AW122" s="14" t="s">
        <v>35</v>
      </c>
      <c r="AX122" s="14" t="s">
        <v>80</v>
      </c>
      <c r="AY122" s="245" t="s">
        <v>119</v>
      </c>
    </row>
    <row r="123" s="2" customFormat="1" ht="44.25" customHeight="1">
      <c r="A123" s="40"/>
      <c r="B123" s="41"/>
      <c r="C123" s="206" t="s">
        <v>195</v>
      </c>
      <c r="D123" s="206" t="s">
        <v>121</v>
      </c>
      <c r="E123" s="207" t="s">
        <v>391</v>
      </c>
      <c r="F123" s="208" t="s">
        <v>392</v>
      </c>
      <c r="G123" s="209" t="s">
        <v>124</v>
      </c>
      <c r="H123" s="210">
        <v>2277.5</v>
      </c>
      <c r="I123" s="211"/>
      <c r="J123" s="212">
        <f>ROUND(I123*H123,2)</f>
        <v>0</v>
      </c>
      <c r="K123" s="208" t="s">
        <v>125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0.090620000000000006</v>
      </c>
      <c r="R123" s="215">
        <f>Q123*H123</f>
        <v>206.38705000000002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126</v>
      </c>
      <c r="AT123" s="217" t="s">
        <v>121</v>
      </c>
      <c r="AU123" s="217" t="s">
        <v>82</v>
      </c>
      <c r="AY123" s="19" t="s">
        <v>119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126</v>
      </c>
      <c r="BM123" s="217" t="s">
        <v>393</v>
      </c>
    </row>
    <row r="124" s="2" customFormat="1">
      <c r="A124" s="40"/>
      <c r="B124" s="41"/>
      <c r="C124" s="42"/>
      <c r="D124" s="219" t="s">
        <v>128</v>
      </c>
      <c r="E124" s="42"/>
      <c r="F124" s="220" t="s">
        <v>394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82</v>
      </c>
    </row>
    <row r="125" s="13" customFormat="1">
      <c r="A125" s="13"/>
      <c r="B125" s="224"/>
      <c r="C125" s="225"/>
      <c r="D125" s="226" t="s">
        <v>130</v>
      </c>
      <c r="E125" s="227" t="s">
        <v>19</v>
      </c>
      <c r="F125" s="228" t="s">
        <v>131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130</v>
      </c>
      <c r="AU125" s="234" t="s">
        <v>82</v>
      </c>
      <c r="AV125" s="13" t="s">
        <v>80</v>
      </c>
      <c r="AW125" s="13" t="s">
        <v>35</v>
      </c>
      <c r="AX125" s="13" t="s">
        <v>73</v>
      </c>
      <c r="AY125" s="234" t="s">
        <v>119</v>
      </c>
    </row>
    <row r="126" s="14" customFormat="1">
      <c r="A126" s="14"/>
      <c r="B126" s="235"/>
      <c r="C126" s="236"/>
      <c r="D126" s="226" t="s">
        <v>130</v>
      </c>
      <c r="E126" s="237" t="s">
        <v>19</v>
      </c>
      <c r="F126" s="238" t="s">
        <v>395</v>
      </c>
      <c r="G126" s="236"/>
      <c r="H126" s="239">
        <v>2071.5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130</v>
      </c>
      <c r="AU126" s="245" t="s">
        <v>82</v>
      </c>
      <c r="AV126" s="14" t="s">
        <v>82</v>
      </c>
      <c r="AW126" s="14" t="s">
        <v>35</v>
      </c>
      <c r="AX126" s="14" t="s">
        <v>73</v>
      </c>
      <c r="AY126" s="245" t="s">
        <v>119</v>
      </c>
    </row>
    <row r="127" s="14" customFormat="1">
      <c r="A127" s="14"/>
      <c r="B127" s="235"/>
      <c r="C127" s="236"/>
      <c r="D127" s="226" t="s">
        <v>130</v>
      </c>
      <c r="E127" s="237" t="s">
        <v>19</v>
      </c>
      <c r="F127" s="238" t="s">
        <v>396</v>
      </c>
      <c r="G127" s="236"/>
      <c r="H127" s="239">
        <v>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130</v>
      </c>
      <c r="AU127" s="245" t="s">
        <v>82</v>
      </c>
      <c r="AV127" s="14" t="s">
        <v>82</v>
      </c>
      <c r="AW127" s="14" t="s">
        <v>35</v>
      </c>
      <c r="AX127" s="14" t="s">
        <v>73</v>
      </c>
      <c r="AY127" s="245" t="s">
        <v>119</v>
      </c>
    </row>
    <row r="128" s="14" customFormat="1">
      <c r="A128" s="14"/>
      <c r="B128" s="235"/>
      <c r="C128" s="236"/>
      <c r="D128" s="226" t="s">
        <v>130</v>
      </c>
      <c r="E128" s="237" t="s">
        <v>19</v>
      </c>
      <c r="F128" s="238" t="s">
        <v>397</v>
      </c>
      <c r="G128" s="236"/>
      <c r="H128" s="239">
        <v>197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130</v>
      </c>
      <c r="AU128" s="245" t="s">
        <v>82</v>
      </c>
      <c r="AV128" s="14" t="s">
        <v>82</v>
      </c>
      <c r="AW128" s="14" t="s">
        <v>35</v>
      </c>
      <c r="AX128" s="14" t="s">
        <v>73</v>
      </c>
      <c r="AY128" s="245" t="s">
        <v>119</v>
      </c>
    </row>
    <row r="129" s="16" customFormat="1">
      <c r="A129" s="16"/>
      <c r="B129" s="257"/>
      <c r="C129" s="258"/>
      <c r="D129" s="226" t="s">
        <v>130</v>
      </c>
      <c r="E129" s="259" t="s">
        <v>19</v>
      </c>
      <c r="F129" s="260" t="s">
        <v>148</v>
      </c>
      <c r="G129" s="258"/>
      <c r="H129" s="261">
        <v>2277.5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7" t="s">
        <v>130</v>
      </c>
      <c r="AU129" s="267" t="s">
        <v>82</v>
      </c>
      <c r="AV129" s="16" t="s">
        <v>126</v>
      </c>
      <c r="AW129" s="16" t="s">
        <v>35</v>
      </c>
      <c r="AX129" s="16" t="s">
        <v>80</v>
      </c>
      <c r="AY129" s="267" t="s">
        <v>119</v>
      </c>
    </row>
    <row r="130" s="2" customFormat="1" ht="16.5" customHeight="1">
      <c r="A130" s="40"/>
      <c r="B130" s="41"/>
      <c r="C130" s="268" t="s">
        <v>201</v>
      </c>
      <c r="D130" s="268" t="s">
        <v>208</v>
      </c>
      <c r="E130" s="269" t="s">
        <v>398</v>
      </c>
      <c r="F130" s="270" t="s">
        <v>399</v>
      </c>
      <c r="G130" s="271" t="s">
        <v>124</v>
      </c>
      <c r="H130" s="272">
        <v>2112.9299999999998</v>
      </c>
      <c r="I130" s="273"/>
      <c r="J130" s="274">
        <f>ROUND(I130*H130,2)</f>
        <v>0</v>
      </c>
      <c r="K130" s="270" t="s">
        <v>125</v>
      </c>
      <c r="L130" s="275"/>
      <c r="M130" s="276" t="s">
        <v>19</v>
      </c>
      <c r="N130" s="277" t="s">
        <v>44</v>
      </c>
      <c r="O130" s="86"/>
      <c r="P130" s="215">
        <f>O130*H130</f>
        <v>0</v>
      </c>
      <c r="Q130" s="215">
        <v>0.17599999999999999</v>
      </c>
      <c r="R130" s="215">
        <f>Q130*H130</f>
        <v>371.87567999999993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190</v>
      </c>
      <c r="AT130" s="217" t="s">
        <v>208</v>
      </c>
      <c r="AU130" s="217" t="s">
        <v>82</v>
      </c>
      <c r="AY130" s="19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126</v>
      </c>
      <c r="BM130" s="217" t="s">
        <v>400</v>
      </c>
    </row>
    <row r="131" s="13" customFormat="1">
      <c r="A131" s="13"/>
      <c r="B131" s="224"/>
      <c r="C131" s="225"/>
      <c r="D131" s="226" t="s">
        <v>130</v>
      </c>
      <c r="E131" s="227" t="s">
        <v>19</v>
      </c>
      <c r="F131" s="228" t="s">
        <v>131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130</v>
      </c>
      <c r="AU131" s="234" t="s">
        <v>82</v>
      </c>
      <c r="AV131" s="13" t="s">
        <v>80</v>
      </c>
      <c r="AW131" s="13" t="s">
        <v>35</v>
      </c>
      <c r="AX131" s="13" t="s">
        <v>73</v>
      </c>
      <c r="AY131" s="234" t="s">
        <v>119</v>
      </c>
    </row>
    <row r="132" s="14" customFormat="1">
      <c r="A132" s="14"/>
      <c r="B132" s="235"/>
      <c r="C132" s="236"/>
      <c r="D132" s="226" t="s">
        <v>130</v>
      </c>
      <c r="E132" s="237" t="s">
        <v>19</v>
      </c>
      <c r="F132" s="238" t="s">
        <v>395</v>
      </c>
      <c r="G132" s="236"/>
      <c r="H132" s="239">
        <v>2071.5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130</v>
      </c>
      <c r="AU132" s="245" t="s">
        <v>82</v>
      </c>
      <c r="AV132" s="14" t="s">
        <v>82</v>
      </c>
      <c r="AW132" s="14" t="s">
        <v>35</v>
      </c>
      <c r="AX132" s="14" t="s">
        <v>73</v>
      </c>
      <c r="AY132" s="245" t="s">
        <v>119</v>
      </c>
    </row>
    <row r="133" s="14" customFormat="1">
      <c r="A133" s="14"/>
      <c r="B133" s="235"/>
      <c r="C133" s="236"/>
      <c r="D133" s="226" t="s">
        <v>130</v>
      </c>
      <c r="E133" s="237" t="s">
        <v>19</v>
      </c>
      <c r="F133" s="238" t="s">
        <v>401</v>
      </c>
      <c r="G133" s="236"/>
      <c r="H133" s="239">
        <v>197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130</v>
      </c>
      <c r="AU133" s="245" t="s">
        <v>82</v>
      </c>
      <c r="AV133" s="14" t="s">
        <v>82</v>
      </c>
      <c r="AW133" s="14" t="s">
        <v>35</v>
      </c>
      <c r="AX133" s="14" t="s">
        <v>73</v>
      </c>
      <c r="AY133" s="245" t="s">
        <v>119</v>
      </c>
    </row>
    <row r="134" s="15" customFormat="1">
      <c r="A134" s="15"/>
      <c r="B134" s="246"/>
      <c r="C134" s="247"/>
      <c r="D134" s="226" t="s">
        <v>130</v>
      </c>
      <c r="E134" s="248" t="s">
        <v>19</v>
      </c>
      <c r="F134" s="249" t="s">
        <v>142</v>
      </c>
      <c r="G134" s="247"/>
      <c r="H134" s="250">
        <v>2268.5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130</v>
      </c>
      <c r="AU134" s="256" t="s">
        <v>82</v>
      </c>
      <c r="AV134" s="15" t="s">
        <v>143</v>
      </c>
      <c r="AW134" s="15" t="s">
        <v>35</v>
      </c>
      <c r="AX134" s="15" t="s">
        <v>73</v>
      </c>
      <c r="AY134" s="256" t="s">
        <v>119</v>
      </c>
    </row>
    <row r="135" s="14" customFormat="1">
      <c r="A135" s="14"/>
      <c r="B135" s="235"/>
      <c r="C135" s="236"/>
      <c r="D135" s="226" t="s">
        <v>130</v>
      </c>
      <c r="E135" s="237" t="s">
        <v>19</v>
      </c>
      <c r="F135" s="238" t="s">
        <v>402</v>
      </c>
      <c r="G135" s="236"/>
      <c r="H135" s="239">
        <v>2112.9299999999998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130</v>
      </c>
      <c r="AU135" s="245" t="s">
        <v>82</v>
      </c>
      <c r="AV135" s="14" t="s">
        <v>82</v>
      </c>
      <c r="AW135" s="14" t="s">
        <v>35</v>
      </c>
      <c r="AX135" s="14" t="s">
        <v>80</v>
      </c>
      <c r="AY135" s="245" t="s">
        <v>119</v>
      </c>
    </row>
    <row r="136" s="2" customFormat="1" ht="16.5" customHeight="1">
      <c r="A136" s="40"/>
      <c r="B136" s="41"/>
      <c r="C136" s="268" t="s">
        <v>207</v>
      </c>
      <c r="D136" s="268" t="s">
        <v>208</v>
      </c>
      <c r="E136" s="269" t="s">
        <v>403</v>
      </c>
      <c r="F136" s="270" t="s">
        <v>404</v>
      </c>
      <c r="G136" s="271" t="s">
        <v>124</v>
      </c>
      <c r="H136" s="272">
        <v>9.1799999999999997</v>
      </c>
      <c r="I136" s="273"/>
      <c r="J136" s="274">
        <f>ROUND(I136*H136,2)</f>
        <v>0</v>
      </c>
      <c r="K136" s="270" t="s">
        <v>125</v>
      </c>
      <c r="L136" s="275"/>
      <c r="M136" s="276" t="s">
        <v>19</v>
      </c>
      <c r="N136" s="277" t="s">
        <v>44</v>
      </c>
      <c r="O136" s="86"/>
      <c r="P136" s="215">
        <f>O136*H136</f>
        <v>0</v>
      </c>
      <c r="Q136" s="215">
        <v>0.17499999999999999</v>
      </c>
      <c r="R136" s="215">
        <f>Q136*H136</f>
        <v>1.6064999999999998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190</v>
      </c>
      <c r="AT136" s="217" t="s">
        <v>208</v>
      </c>
      <c r="AU136" s="217" t="s">
        <v>82</v>
      </c>
      <c r="AY136" s="19" t="s">
        <v>119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126</v>
      </c>
      <c r="BM136" s="217" t="s">
        <v>405</v>
      </c>
    </row>
    <row r="137" s="13" customFormat="1">
      <c r="A137" s="13"/>
      <c r="B137" s="224"/>
      <c r="C137" s="225"/>
      <c r="D137" s="226" t="s">
        <v>130</v>
      </c>
      <c r="E137" s="227" t="s">
        <v>19</v>
      </c>
      <c r="F137" s="228" t="s">
        <v>131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130</v>
      </c>
      <c r="AU137" s="234" t="s">
        <v>82</v>
      </c>
      <c r="AV137" s="13" t="s">
        <v>80</v>
      </c>
      <c r="AW137" s="13" t="s">
        <v>35</v>
      </c>
      <c r="AX137" s="13" t="s">
        <v>73</v>
      </c>
      <c r="AY137" s="234" t="s">
        <v>119</v>
      </c>
    </row>
    <row r="138" s="14" customFormat="1">
      <c r="A138" s="14"/>
      <c r="B138" s="235"/>
      <c r="C138" s="236"/>
      <c r="D138" s="226" t="s">
        <v>130</v>
      </c>
      <c r="E138" s="237" t="s">
        <v>19</v>
      </c>
      <c r="F138" s="238" t="s">
        <v>396</v>
      </c>
      <c r="G138" s="236"/>
      <c r="H138" s="239">
        <v>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130</v>
      </c>
      <c r="AU138" s="245" t="s">
        <v>82</v>
      </c>
      <c r="AV138" s="14" t="s">
        <v>82</v>
      </c>
      <c r="AW138" s="14" t="s">
        <v>35</v>
      </c>
      <c r="AX138" s="14" t="s">
        <v>73</v>
      </c>
      <c r="AY138" s="245" t="s">
        <v>119</v>
      </c>
    </row>
    <row r="139" s="15" customFormat="1">
      <c r="A139" s="15"/>
      <c r="B139" s="246"/>
      <c r="C139" s="247"/>
      <c r="D139" s="226" t="s">
        <v>130</v>
      </c>
      <c r="E139" s="248" t="s">
        <v>19</v>
      </c>
      <c r="F139" s="249" t="s">
        <v>142</v>
      </c>
      <c r="G139" s="247"/>
      <c r="H139" s="250">
        <v>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130</v>
      </c>
      <c r="AU139" s="256" t="s">
        <v>82</v>
      </c>
      <c r="AV139" s="15" t="s">
        <v>143</v>
      </c>
      <c r="AW139" s="15" t="s">
        <v>35</v>
      </c>
      <c r="AX139" s="15" t="s">
        <v>73</v>
      </c>
      <c r="AY139" s="256" t="s">
        <v>119</v>
      </c>
    </row>
    <row r="140" s="14" customFormat="1">
      <c r="A140" s="14"/>
      <c r="B140" s="235"/>
      <c r="C140" s="236"/>
      <c r="D140" s="226" t="s">
        <v>130</v>
      </c>
      <c r="E140" s="237" t="s">
        <v>19</v>
      </c>
      <c r="F140" s="238" t="s">
        <v>406</v>
      </c>
      <c r="G140" s="236"/>
      <c r="H140" s="239">
        <v>9.1799999999999997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130</v>
      </c>
      <c r="AU140" s="245" t="s">
        <v>82</v>
      </c>
      <c r="AV140" s="14" t="s">
        <v>82</v>
      </c>
      <c r="AW140" s="14" t="s">
        <v>35</v>
      </c>
      <c r="AX140" s="14" t="s">
        <v>80</v>
      </c>
      <c r="AY140" s="245" t="s">
        <v>119</v>
      </c>
    </row>
    <row r="141" s="2" customFormat="1" ht="37.8" customHeight="1">
      <c r="A141" s="40"/>
      <c r="B141" s="41"/>
      <c r="C141" s="206" t="s">
        <v>213</v>
      </c>
      <c r="D141" s="206" t="s">
        <v>121</v>
      </c>
      <c r="E141" s="207" t="s">
        <v>407</v>
      </c>
      <c r="F141" s="208" t="s">
        <v>408</v>
      </c>
      <c r="G141" s="209" t="s">
        <v>124</v>
      </c>
      <c r="H141" s="210">
        <v>55</v>
      </c>
      <c r="I141" s="211"/>
      <c r="J141" s="212">
        <f>ROUND(I141*H141,2)</f>
        <v>0</v>
      </c>
      <c r="K141" s="208" t="s">
        <v>125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0.080030000000000004</v>
      </c>
      <c r="R141" s="215">
        <f>Q141*H141</f>
        <v>4.4016500000000001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126</v>
      </c>
      <c r="AT141" s="217" t="s">
        <v>121</v>
      </c>
      <c r="AU141" s="217" t="s">
        <v>82</v>
      </c>
      <c r="AY141" s="19" t="s">
        <v>119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126</v>
      </c>
      <c r="BM141" s="217" t="s">
        <v>409</v>
      </c>
    </row>
    <row r="142" s="2" customFormat="1">
      <c r="A142" s="40"/>
      <c r="B142" s="41"/>
      <c r="C142" s="42"/>
      <c r="D142" s="219" t="s">
        <v>128</v>
      </c>
      <c r="E142" s="42"/>
      <c r="F142" s="220" t="s">
        <v>410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82</v>
      </c>
    </row>
    <row r="143" s="13" customFormat="1">
      <c r="A143" s="13"/>
      <c r="B143" s="224"/>
      <c r="C143" s="225"/>
      <c r="D143" s="226" t="s">
        <v>130</v>
      </c>
      <c r="E143" s="227" t="s">
        <v>19</v>
      </c>
      <c r="F143" s="228" t="s">
        <v>131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130</v>
      </c>
      <c r="AU143" s="234" t="s">
        <v>82</v>
      </c>
      <c r="AV143" s="13" t="s">
        <v>80</v>
      </c>
      <c r="AW143" s="13" t="s">
        <v>35</v>
      </c>
      <c r="AX143" s="13" t="s">
        <v>73</v>
      </c>
      <c r="AY143" s="234" t="s">
        <v>119</v>
      </c>
    </row>
    <row r="144" s="14" customFormat="1">
      <c r="A144" s="14"/>
      <c r="B144" s="235"/>
      <c r="C144" s="236"/>
      <c r="D144" s="226" t="s">
        <v>130</v>
      </c>
      <c r="E144" s="237" t="s">
        <v>19</v>
      </c>
      <c r="F144" s="238" t="s">
        <v>411</v>
      </c>
      <c r="G144" s="236"/>
      <c r="H144" s="239">
        <v>55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82</v>
      </c>
      <c r="AV144" s="14" t="s">
        <v>82</v>
      </c>
      <c r="AW144" s="14" t="s">
        <v>35</v>
      </c>
      <c r="AX144" s="14" t="s">
        <v>80</v>
      </c>
      <c r="AY144" s="245" t="s">
        <v>119</v>
      </c>
    </row>
    <row r="145" s="2" customFormat="1" ht="16.5" customHeight="1">
      <c r="A145" s="40"/>
      <c r="B145" s="41"/>
      <c r="C145" s="268" t="s">
        <v>222</v>
      </c>
      <c r="D145" s="268" t="s">
        <v>208</v>
      </c>
      <c r="E145" s="269" t="s">
        <v>412</v>
      </c>
      <c r="F145" s="270" t="s">
        <v>413</v>
      </c>
      <c r="G145" s="271" t="s">
        <v>124</v>
      </c>
      <c r="H145" s="272">
        <v>56.100000000000001</v>
      </c>
      <c r="I145" s="273"/>
      <c r="J145" s="274">
        <f>ROUND(I145*H145,2)</f>
        <v>0</v>
      </c>
      <c r="K145" s="270" t="s">
        <v>125</v>
      </c>
      <c r="L145" s="275"/>
      <c r="M145" s="276" t="s">
        <v>19</v>
      </c>
      <c r="N145" s="277" t="s">
        <v>44</v>
      </c>
      <c r="O145" s="86"/>
      <c r="P145" s="215">
        <f>O145*H145</f>
        <v>0</v>
      </c>
      <c r="Q145" s="215">
        <v>0.17599999999999999</v>
      </c>
      <c r="R145" s="215">
        <f>Q145*H145</f>
        <v>9.8735999999999997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190</v>
      </c>
      <c r="AT145" s="217" t="s">
        <v>208</v>
      </c>
      <c r="AU145" s="217" t="s">
        <v>82</v>
      </c>
      <c r="AY145" s="19" t="s">
        <v>119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126</v>
      </c>
      <c r="BM145" s="217" t="s">
        <v>414</v>
      </c>
    </row>
    <row r="146" s="13" customFormat="1">
      <c r="A146" s="13"/>
      <c r="B146" s="224"/>
      <c r="C146" s="225"/>
      <c r="D146" s="226" t="s">
        <v>130</v>
      </c>
      <c r="E146" s="227" t="s">
        <v>19</v>
      </c>
      <c r="F146" s="228" t="s">
        <v>318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130</v>
      </c>
      <c r="AU146" s="234" t="s">
        <v>82</v>
      </c>
      <c r="AV146" s="13" t="s">
        <v>80</v>
      </c>
      <c r="AW146" s="13" t="s">
        <v>35</v>
      </c>
      <c r="AX146" s="13" t="s">
        <v>73</v>
      </c>
      <c r="AY146" s="234" t="s">
        <v>119</v>
      </c>
    </row>
    <row r="147" s="14" customFormat="1">
      <c r="A147" s="14"/>
      <c r="B147" s="235"/>
      <c r="C147" s="236"/>
      <c r="D147" s="226" t="s">
        <v>130</v>
      </c>
      <c r="E147" s="237" t="s">
        <v>19</v>
      </c>
      <c r="F147" s="238" t="s">
        <v>411</v>
      </c>
      <c r="G147" s="236"/>
      <c r="H147" s="239">
        <v>55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130</v>
      </c>
      <c r="AU147" s="245" t="s">
        <v>82</v>
      </c>
      <c r="AV147" s="14" t="s">
        <v>82</v>
      </c>
      <c r="AW147" s="14" t="s">
        <v>35</v>
      </c>
      <c r="AX147" s="14" t="s">
        <v>73</v>
      </c>
      <c r="AY147" s="245" t="s">
        <v>119</v>
      </c>
    </row>
    <row r="148" s="15" customFormat="1">
      <c r="A148" s="15"/>
      <c r="B148" s="246"/>
      <c r="C148" s="247"/>
      <c r="D148" s="226" t="s">
        <v>130</v>
      </c>
      <c r="E148" s="248" t="s">
        <v>19</v>
      </c>
      <c r="F148" s="249" t="s">
        <v>142</v>
      </c>
      <c r="G148" s="247"/>
      <c r="H148" s="250">
        <v>55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130</v>
      </c>
      <c r="AU148" s="256" t="s">
        <v>82</v>
      </c>
      <c r="AV148" s="15" t="s">
        <v>143</v>
      </c>
      <c r="AW148" s="15" t="s">
        <v>35</v>
      </c>
      <c r="AX148" s="15" t="s">
        <v>73</v>
      </c>
      <c r="AY148" s="256" t="s">
        <v>119</v>
      </c>
    </row>
    <row r="149" s="14" customFormat="1">
      <c r="A149" s="14"/>
      <c r="B149" s="235"/>
      <c r="C149" s="236"/>
      <c r="D149" s="226" t="s">
        <v>130</v>
      </c>
      <c r="E149" s="237" t="s">
        <v>19</v>
      </c>
      <c r="F149" s="238" t="s">
        <v>415</v>
      </c>
      <c r="G149" s="236"/>
      <c r="H149" s="239">
        <v>56.100000000000001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130</v>
      </c>
      <c r="AU149" s="245" t="s">
        <v>82</v>
      </c>
      <c r="AV149" s="14" t="s">
        <v>82</v>
      </c>
      <c r="AW149" s="14" t="s">
        <v>35</v>
      </c>
      <c r="AX149" s="14" t="s">
        <v>80</v>
      </c>
      <c r="AY149" s="245" t="s">
        <v>119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195</v>
      </c>
      <c r="F150" s="204" t="s">
        <v>312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SUM(P151:P163)</f>
        <v>0</v>
      </c>
      <c r="Q150" s="198"/>
      <c r="R150" s="199">
        <f>SUM(R151:R163)</f>
        <v>318.8832615</v>
      </c>
      <c r="S150" s="198"/>
      <c r="T150" s="200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80</v>
      </c>
      <c r="AT150" s="202" t="s">
        <v>72</v>
      </c>
      <c r="AU150" s="202" t="s">
        <v>80</v>
      </c>
      <c r="AY150" s="201" t="s">
        <v>119</v>
      </c>
      <c r="BK150" s="203">
        <f>SUM(BK151:BK163)</f>
        <v>0</v>
      </c>
    </row>
    <row r="151" s="2" customFormat="1" ht="24.15" customHeight="1">
      <c r="A151" s="40"/>
      <c r="B151" s="41"/>
      <c r="C151" s="206" t="s">
        <v>230</v>
      </c>
      <c r="D151" s="206" t="s">
        <v>121</v>
      </c>
      <c r="E151" s="207" t="s">
        <v>416</v>
      </c>
      <c r="F151" s="208" t="s">
        <v>417</v>
      </c>
      <c r="G151" s="209" t="s">
        <v>225</v>
      </c>
      <c r="H151" s="210">
        <v>1074</v>
      </c>
      <c r="I151" s="211"/>
      <c r="J151" s="212">
        <f>ROUND(I151*H151,2)</f>
        <v>0</v>
      </c>
      <c r="K151" s="208" t="s">
        <v>125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0.12949959999999999</v>
      </c>
      <c r="R151" s="215">
        <f>Q151*H151</f>
        <v>139.08257039999998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126</v>
      </c>
      <c r="AT151" s="217" t="s">
        <v>121</v>
      </c>
      <c r="AU151" s="217" t="s">
        <v>82</v>
      </c>
      <c r="AY151" s="19" t="s">
        <v>119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126</v>
      </c>
      <c r="BM151" s="217" t="s">
        <v>418</v>
      </c>
    </row>
    <row r="152" s="2" customFormat="1">
      <c r="A152" s="40"/>
      <c r="B152" s="41"/>
      <c r="C152" s="42"/>
      <c r="D152" s="219" t="s">
        <v>128</v>
      </c>
      <c r="E152" s="42"/>
      <c r="F152" s="220" t="s">
        <v>419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128</v>
      </c>
      <c r="AU152" s="19" t="s">
        <v>82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131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82</v>
      </c>
      <c r="AV153" s="13" t="s">
        <v>80</v>
      </c>
      <c r="AW153" s="13" t="s">
        <v>35</v>
      </c>
      <c r="AX153" s="13" t="s">
        <v>73</v>
      </c>
      <c r="AY153" s="234" t="s">
        <v>119</v>
      </c>
    </row>
    <row r="154" s="14" customFormat="1">
      <c r="A154" s="14"/>
      <c r="B154" s="235"/>
      <c r="C154" s="236"/>
      <c r="D154" s="226" t="s">
        <v>130</v>
      </c>
      <c r="E154" s="237" t="s">
        <v>19</v>
      </c>
      <c r="F154" s="238" t="s">
        <v>420</v>
      </c>
      <c r="G154" s="236"/>
      <c r="H154" s="239">
        <v>1074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130</v>
      </c>
      <c r="AU154" s="245" t="s">
        <v>82</v>
      </c>
      <c r="AV154" s="14" t="s">
        <v>82</v>
      </c>
      <c r="AW154" s="14" t="s">
        <v>35</v>
      </c>
      <c r="AX154" s="14" t="s">
        <v>80</v>
      </c>
      <c r="AY154" s="245" t="s">
        <v>119</v>
      </c>
    </row>
    <row r="155" s="2" customFormat="1" ht="16.5" customHeight="1">
      <c r="A155" s="40"/>
      <c r="B155" s="41"/>
      <c r="C155" s="268" t="s">
        <v>8</v>
      </c>
      <c r="D155" s="268" t="s">
        <v>208</v>
      </c>
      <c r="E155" s="269" t="s">
        <v>421</v>
      </c>
      <c r="F155" s="270" t="s">
        <v>422</v>
      </c>
      <c r="G155" s="271" t="s">
        <v>225</v>
      </c>
      <c r="H155" s="272">
        <v>1117.3900000000001</v>
      </c>
      <c r="I155" s="273"/>
      <c r="J155" s="274">
        <f>ROUND(I155*H155,2)</f>
        <v>0</v>
      </c>
      <c r="K155" s="270" t="s">
        <v>125</v>
      </c>
      <c r="L155" s="275"/>
      <c r="M155" s="276" t="s">
        <v>19</v>
      </c>
      <c r="N155" s="277" t="s">
        <v>44</v>
      </c>
      <c r="O155" s="86"/>
      <c r="P155" s="215">
        <f>O155*H155</f>
        <v>0</v>
      </c>
      <c r="Q155" s="215">
        <v>0.056120000000000003</v>
      </c>
      <c r="R155" s="215">
        <f>Q155*H155</f>
        <v>62.70792680000001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190</v>
      </c>
      <c r="AT155" s="217" t="s">
        <v>208</v>
      </c>
      <c r="AU155" s="217" t="s">
        <v>82</v>
      </c>
      <c r="AY155" s="19" t="s">
        <v>119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126</v>
      </c>
      <c r="BM155" s="217" t="s">
        <v>423</v>
      </c>
    </row>
    <row r="156" s="14" customFormat="1">
      <c r="A156" s="14"/>
      <c r="B156" s="235"/>
      <c r="C156" s="236"/>
      <c r="D156" s="226" t="s">
        <v>130</v>
      </c>
      <c r="E156" s="237" t="s">
        <v>19</v>
      </c>
      <c r="F156" s="238" t="s">
        <v>424</v>
      </c>
      <c r="G156" s="236"/>
      <c r="H156" s="239">
        <v>1095.48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130</v>
      </c>
      <c r="AU156" s="245" t="s">
        <v>82</v>
      </c>
      <c r="AV156" s="14" t="s">
        <v>82</v>
      </c>
      <c r="AW156" s="14" t="s">
        <v>35</v>
      </c>
      <c r="AX156" s="14" t="s">
        <v>80</v>
      </c>
      <c r="AY156" s="245" t="s">
        <v>119</v>
      </c>
    </row>
    <row r="157" s="14" customFormat="1">
      <c r="A157" s="14"/>
      <c r="B157" s="235"/>
      <c r="C157" s="236"/>
      <c r="D157" s="226" t="s">
        <v>130</v>
      </c>
      <c r="E157" s="236"/>
      <c r="F157" s="238" t="s">
        <v>425</v>
      </c>
      <c r="G157" s="236"/>
      <c r="H157" s="239">
        <v>1117.3900000000001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130</v>
      </c>
      <c r="AU157" s="245" t="s">
        <v>82</v>
      </c>
      <c r="AV157" s="14" t="s">
        <v>82</v>
      </c>
      <c r="AW157" s="14" t="s">
        <v>4</v>
      </c>
      <c r="AX157" s="14" t="s">
        <v>80</v>
      </c>
      <c r="AY157" s="245" t="s">
        <v>119</v>
      </c>
    </row>
    <row r="158" s="2" customFormat="1" ht="16.5" customHeight="1">
      <c r="A158" s="40"/>
      <c r="B158" s="41"/>
      <c r="C158" s="206" t="s">
        <v>239</v>
      </c>
      <c r="D158" s="206" t="s">
        <v>121</v>
      </c>
      <c r="E158" s="207" t="s">
        <v>336</v>
      </c>
      <c r="F158" s="208" t="s">
        <v>337</v>
      </c>
      <c r="G158" s="209" t="s">
        <v>135</v>
      </c>
      <c r="H158" s="210">
        <v>51.895000000000003</v>
      </c>
      <c r="I158" s="211"/>
      <c r="J158" s="212">
        <f>ROUND(I158*H158,2)</f>
        <v>0</v>
      </c>
      <c r="K158" s="208" t="s">
        <v>125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2.2563399999999998</v>
      </c>
      <c r="R158" s="215">
        <f>Q158*H158</f>
        <v>117.0927643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126</v>
      </c>
      <c r="AT158" s="217" t="s">
        <v>121</v>
      </c>
      <c r="AU158" s="217" t="s">
        <v>82</v>
      </c>
      <c r="AY158" s="19" t="s">
        <v>119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126</v>
      </c>
      <c r="BM158" s="217" t="s">
        <v>426</v>
      </c>
    </row>
    <row r="159" s="2" customFormat="1">
      <c r="A159" s="40"/>
      <c r="B159" s="41"/>
      <c r="C159" s="42"/>
      <c r="D159" s="219" t="s">
        <v>128</v>
      </c>
      <c r="E159" s="42"/>
      <c r="F159" s="220" t="s">
        <v>339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82</v>
      </c>
    </row>
    <row r="160" s="13" customFormat="1">
      <c r="A160" s="13"/>
      <c r="B160" s="224"/>
      <c r="C160" s="225"/>
      <c r="D160" s="226" t="s">
        <v>130</v>
      </c>
      <c r="E160" s="227" t="s">
        <v>19</v>
      </c>
      <c r="F160" s="228" t="s">
        <v>340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130</v>
      </c>
      <c r="AU160" s="234" t="s">
        <v>82</v>
      </c>
      <c r="AV160" s="13" t="s">
        <v>80</v>
      </c>
      <c r="AW160" s="13" t="s">
        <v>35</v>
      </c>
      <c r="AX160" s="13" t="s">
        <v>73</v>
      </c>
      <c r="AY160" s="234" t="s">
        <v>119</v>
      </c>
    </row>
    <row r="161" s="14" customFormat="1">
      <c r="A161" s="14"/>
      <c r="B161" s="235"/>
      <c r="C161" s="236"/>
      <c r="D161" s="226" t="s">
        <v>130</v>
      </c>
      <c r="E161" s="237" t="s">
        <v>19</v>
      </c>
      <c r="F161" s="238" t="s">
        <v>427</v>
      </c>
      <c r="G161" s="236"/>
      <c r="H161" s="239">
        <v>19.675000000000001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82</v>
      </c>
      <c r="AV161" s="14" t="s">
        <v>82</v>
      </c>
      <c r="AW161" s="14" t="s">
        <v>35</v>
      </c>
      <c r="AX161" s="14" t="s">
        <v>73</v>
      </c>
      <c r="AY161" s="245" t="s">
        <v>119</v>
      </c>
    </row>
    <row r="162" s="14" customFormat="1">
      <c r="A162" s="14"/>
      <c r="B162" s="235"/>
      <c r="C162" s="236"/>
      <c r="D162" s="226" t="s">
        <v>130</v>
      </c>
      <c r="E162" s="237" t="s">
        <v>19</v>
      </c>
      <c r="F162" s="238" t="s">
        <v>428</v>
      </c>
      <c r="G162" s="236"/>
      <c r="H162" s="239">
        <v>32.219999999999999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82</v>
      </c>
      <c r="AV162" s="14" t="s">
        <v>82</v>
      </c>
      <c r="AW162" s="14" t="s">
        <v>35</v>
      </c>
      <c r="AX162" s="14" t="s">
        <v>73</v>
      </c>
      <c r="AY162" s="245" t="s">
        <v>119</v>
      </c>
    </row>
    <row r="163" s="16" customFormat="1">
      <c r="A163" s="16"/>
      <c r="B163" s="257"/>
      <c r="C163" s="258"/>
      <c r="D163" s="226" t="s">
        <v>130</v>
      </c>
      <c r="E163" s="259" t="s">
        <v>19</v>
      </c>
      <c r="F163" s="260" t="s">
        <v>148</v>
      </c>
      <c r="G163" s="258"/>
      <c r="H163" s="261">
        <v>51.894999999999996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7" t="s">
        <v>130</v>
      </c>
      <c r="AU163" s="267" t="s">
        <v>82</v>
      </c>
      <c r="AV163" s="16" t="s">
        <v>126</v>
      </c>
      <c r="AW163" s="16" t="s">
        <v>35</v>
      </c>
      <c r="AX163" s="16" t="s">
        <v>80</v>
      </c>
      <c r="AY163" s="267" t="s">
        <v>119</v>
      </c>
    </row>
    <row r="164" s="12" customFormat="1" ht="22.8" customHeight="1">
      <c r="A164" s="12"/>
      <c r="B164" s="190"/>
      <c r="C164" s="191"/>
      <c r="D164" s="192" t="s">
        <v>72</v>
      </c>
      <c r="E164" s="204" t="s">
        <v>344</v>
      </c>
      <c r="F164" s="204" t="s">
        <v>345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SUM(P165:P166)</f>
        <v>0</v>
      </c>
      <c r="Q164" s="198"/>
      <c r="R164" s="199">
        <f>SUM(R165:R166)</f>
        <v>0</v>
      </c>
      <c r="S164" s="198"/>
      <c r="T164" s="20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80</v>
      </c>
      <c r="AT164" s="202" t="s">
        <v>72</v>
      </c>
      <c r="AU164" s="202" t="s">
        <v>80</v>
      </c>
      <c r="AY164" s="201" t="s">
        <v>119</v>
      </c>
      <c r="BK164" s="203">
        <f>SUM(BK165:BK166)</f>
        <v>0</v>
      </c>
    </row>
    <row r="165" s="2" customFormat="1" ht="24.15" customHeight="1">
      <c r="A165" s="40"/>
      <c r="B165" s="41"/>
      <c r="C165" s="206" t="s">
        <v>245</v>
      </c>
      <c r="D165" s="206" t="s">
        <v>121</v>
      </c>
      <c r="E165" s="207" t="s">
        <v>347</v>
      </c>
      <c r="F165" s="208" t="s">
        <v>348</v>
      </c>
      <c r="G165" s="209" t="s">
        <v>198</v>
      </c>
      <c r="H165" s="210">
        <v>962.37800000000004</v>
      </c>
      <c r="I165" s="211"/>
      <c r="J165" s="212">
        <f>ROUND(I165*H165,2)</f>
        <v>0</v>
      </c>
      <c r="K165" s="208" t="s">
        <v>125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126</v>
      </c>
      <c r="AT165" s="217" t="s">
        <v>121</v>
      </c>
      <c r="AU165" s="217" t="s">
        <v>82</v>
      </c>
      <c r="AY165" s="19" t="s">
        <v>119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126</v>
      </c>
      <c r="BM165" s="217" t="s">
        <v>429</v>
      </c>
    </row>
    <row r="166" s="2" customFormat="1">
      <c r="A166" s="40"/>
      <c r="B166" s="41"/>
      <c r="C166" s="42"/>
      <c r="D166" s="219" t="s">
        <v>128</v>
      </c>
      <c r="E166" s="42"/>
      <c r="F166" s="220" t="s">
        <v>350</v>
      </c>
      <c r="G166" s="42"/>
      <c r="H166" s="42"/>
      <c r="I166" s="221"/>
      <c r="J166" s="42"/>
      <c r="K166" s="42"/>
      <c r="L166" s="46"/>
      <c r="M166" s="278"/>
      <c r="N166" s="279"/>
      <c r="O166" s="280"/>
      <c r="P166" s="280"/>
      <c r="Q166" s="280"/>
      <c r="R166" s="280"/>
      <c r="S166" s="280"/>
      <c r="T166" s="281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82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kxVkMCpWwpeb2gd9QlUxh5AMh5yWw/Zcv5zt20OiIro4L/YBQwUQ7L36e8vuDpBgmgozlBDF/JGMicS8iMWp0A==" hashValue="OnM1e12qyGo4xph+6/yfflTzzpUXBXE0NfXb8CVgjkt9oH10nTn2iC6l9N7BuYFND6+XoNH+wObsH+jZHsPxNQ==" algorithmName="SHA-512" password="CC35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1_01/113107242"/>
    <hyperlink ref="F96" r:id="rId2" display="https://podminky.urs.cz/item/CS_URS_2021_01/162551108"/>
    <hyperlink ref="F100" r:id="rId3" display="https://podminky.urs.cz/item/CS_URS_2021_01/171251201"/>
    <hyperlink ref="F104" r:id="rId4" display="https://podminky.urs.cz/item/CS_URS_2022_01/181351113"/>
    <hyperlink ref="F110" r:id="rId5" display="https://podminky.urs.cz/item/CS_URS_2022_01/181411131"/>
    <hyperlink ref="F117" r:id="rId6" display="https://podminky.urs.cz/item/CS_URS_2022_01/591241111"/>
    <hyperlink ref="F124" r:id="rId7" display="https://podminky.urs.cz/item/CS_URS_2022_01/596211212"/>
    <hyperlink ref="F142" r:id="rId8" display="https://podminky.urs.cz/item/CS_URS_2022_01/596411112"/>
    <hyperlink ref="F152" r:id="rId9" display="https://podminky.urs.cz/item/CS_URS_2022_01/916231213"/>
    <hyperlink ref="F159" r:id="rId10" display="https://podminky.urs.cz/item/CS_URS_2022_01/916991121"/>
    <hyperlink ref="F166" r:id="rId11" display="https://podminky.urs.cz/item/CS_URS_2022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430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039/2020_3 -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431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Základní technická vybavenost pro lokalitu Piskačův sad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90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039/2020_3 - VRN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Olešnice</v>
      </c>
      <c r="G74" s="42"/>
      <c r="H74" s="42"/>
      <c r="I74" s="34" t="s">
        <v>23</v>
      </c>
      <c r="J74" s="74" t="str">
        <f>IF(J12="","",J12)</f>
        <v>31. 1. 2022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31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105</v>
      </c>
      <c r="D79" s="182" t="s">
        <v>58</v>
      </c>
      <c r="E79" s="182" t="s">
        <v>54</v>
      </c>
      <c r="F79" s="182" t="s">
        <v>55</v>
      </c>
      <c r="G79" s="182" t="s">
        <v>106</v>
      </c>
      <c r="H79" s="182" t="s">
        <v>107</v>
      </c>
      <c r="I79" s="182" t="s">
        <v>108</v>
      </c>
      <c r="J79" s="182" t="s">
        <v>94</v>
      </c>
      <c r="K79" s="183" t="s">
        <v>109</v>
      </c>
      <c r="L79" s="184"/>
      <c r="M79" s="94" t="s">
        <v>19</v>
      </c>
      <c r="N79" s="95" t="s">
        <v>43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95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72</v>
      </c>
      <c r="E81" s="193" t="s">
        <v>87</v>
      </c>
      <c r="F81" s="193" t="s">
        <v>432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159</v>
      </c>
      <c r="AT81" s="202" t="s">
        <v>72</v>
      </c>
      <c r="AU81" s="202" t="s">
        <v>73</v>
      </c>
      <c r="AY81" s="201" t="s">
        <v>119</v>
      </c>
      <c r="BK81" s="203">
        <f>SUM(BK82:BK88)</f>
        <v>0</v>
      </c>
    </row>
    <row r="82" s="2" customFormat="1" ht="24.9" customHeight="1">
      <c r="A82" s="40"/>
      <c r="B82" s="41"/>
      <c r="C82" s="206" t="s">
        <v>80</v>
      </c>
      <c r="D82" s="206" t="s">
        <v>121</v>
      </c>
      <c r="E82" s="207" t="s">
        <v>433</v>
      </c>
      <c r="F82" s="208" t="s">
        <v>434</v>
      </c>
      <c r="G82" s="209" t="s">
        <v>435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44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126</v>
      </c>
      <c r="AT82" s="217" t="s">
        <v>121</v>
      </c>
      <c r="AU82" s="217" t="s">
        <v>80</v>
      </c>
      <c r="AY82" s="19" t="s">
        <v>119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80</v>
      </c>
      <c r="BK82" s="218">
        <f>ROUND(I82*H82,2)</f>
        <v>0</v>
      </c>
      <c r="BL82" s="19" t="s">
        <v>126</v>
      </c>
      <c r="BM82" s="217" t="s">
        <v>436</v>
      </c>
    </row>
    <row r="83" s="2" customFormat="1" ht="16.5" customHeight="1">
      <c r="A83" s="40"/>
      <c r="B83" s="41"/>
      <c r="C83" s="206" t="s">
        <v>82</v>
      </c>
      <c r="D83" s="206" t="s">
        <v>121</v>
      </c>
      <c r="E83" s="207" t="s">
        <v>437</v>
      </c>
      <c r="F83" s="208" t="s">
        <v>438</v>
      </c>
      <c r="G83" s="209" t="s">
        <v>435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44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126</v>
      </c>
      <c r="AT83" s="217" t="s">
        <v>121</v>
      </c>
      <c r="AU83" s="217" t="s">
        <v>80</v>
      </c>
      <c r="AY83" s="19" t="s">
        <v>119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80</v>
      </c>
      <c r="BK83" s="218">
        <f>ROUND(I83*H83,2)</f>
        <v>0</v>
      </c>
      <c r="BL83" s="19" t="s">
        <v>126</v>
      </c>
      <c r="BM83" s="217" t="s">
        <v>439</v>
      </c>
    </row>
    <row r="84" s="2" customFormat="1" ht="66.75" customHeight="1">
      <c r="A84" s="40"/>
      <c r="B84" s="41"/>
      <c r="C84" s="206" t="s">
        <v>143</v>
      </c>
      <c r="D84" s="206" t="s">
        <v>121</v>
      </c>
      <c r="E84" s="207" t="s">
        <v>440</v>
      </c>
      <c r="F84" s="208" t="s">
        <v>441</v>
      </c>
      <c r="G84" s="209" t="s">
        <v>435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126</v>
      </c>
      <c r="AT84" s="217" t="s">
        <v>121</v>
      </c>
      <c r="AU84" s="217" t="s">
        <v>80</v>
      </c>
      <c r="AY84" s="19" t="s">
        <v>119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126</v>
      </c>
      <c r="BM84" s="217" t="s">
        <v>442</v>
      </c>
    </row>
    <row r="85" s="2" customFormat="1" ht="21.75" customHeight="1">
      <c r="A85" s="40"/>
      <c r="B85" s="41"/>
      <c r="C85" s="206" t="s">
        <v>126</v>
      </c>
      <c r="D85" s="206" t="s">
        <v>121</v>
      </c>
      <c r="E85" s="207" t="s">
        <v>443</v>
      </c>
      <c r="F85" s="208" t="s">
        <v>444</v>
      </c>
      <c r="G85" s="209" t="s">
        <v>435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126</v>
      </c>
      <c r="AT85" s="217" t="s">
        <v>121</v>
      </c>
      <c r="AU85" s="217" t="s">
        <v>80</v>
      </c>
      <c r="AY85" s="19" t="s">
        <v>119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126</v>
      </c>
      <c r="BM85" s="217" t="s">
        <v>445</v>
      </c>
    </row>
    <row r="86" s="2" customFormat="1" ht="16.5" customHeight="1">
      <c r="A86" s="40"/>
      <c r="B86" s="41"/>
      <c r="C86" s="206" t="s">
        <v>159</v>
      </c>
      <c r="D86" s="206" t="s">
        <v>121</v>
      </c>
      <c r="E86" s="207" t="s">
        <v>446</v>
      </c>
      <c r="F86" s="208" t="s">
        <v>447</v>
      </c>
      <c r="G86" s="209" t="s">
        <v>233</v>
      </c>
      <c r="H86" s="210">
        <v>10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126</v>
      </c>
      <c r="AT86" s="217" t="s">
        <v>121</v>
      </c>
      <c r="AU86" s="217" t="s">
        <v>80</v>
      </c>
      <c r="AY86" s="19" t="s">
        <v>119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126</v>
      </c>
      <c r="BM86" s="217" t="s">
        <v>448</v>
      </c>
    </row>
    <row r="87" s="2" customFormat="1" ht="101.25" customHeight="1">
      <c r="A87" s="40"/>
      <c r="B87" s="41"/>
      <c r="C87" s="206" t="s">
        <v>171</v>
      </c>
      <c r="D87" s="206" t="s">
        <v>121</v>
      </c>
      <c r="E87" s="207" t="s">
        <v>449</v>
      </c>
      <c r="F87" s="208" t="s">
        <v>450</v>
      </c>
      <c r="G87" s="209" t="s">
        <v>435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126</v>
      </c>
      <c r="AT87" s="217" t="s">
        <v>121</v>
      </c>
      <c r="AU87" s="217" t="s">
        <v>80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126</v>
      </c>
      <c r="BM87" s="217" t="s">
        <v>451</v>
      </c>
    </row>
    <row r="88" s="2" customFormat="1" ht="16.5" customHeight="1">
      <c r="A88" s="40"/>
      <c r="B88" s="41"/>
      <c r="C88" s="206" t="s">
        <v>183</v>
      </c>
      <c r="D88" s="206" t="s">
        <v>121</v>
      </c>
      <c r="E88" s="207" t="s">
        <v>452</v>
      </c>
      <c r="F88" s="208" t="s">
        <v>453</v>
      </c>
      <c r="G88" s="209" t="s">
        <v>435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82" t="s">
        <v>19</v>
      </c>
      <c r="N88" s="283" t="s">
        <v>44</v>
      </c>
      <c r="O88" s="280"/>
      <c r="P88" s="284">
        <f>O88*H88</f>
        <v>0</v>
      </c>
      <c r="Q88" s="284">
        <v>0</v>
      </c>
      <c r="R88" s="284">
        <f>Q88*H88</f>
        <v>0</v>
      </c>
      <c r="S88" s="284">
        <v>0</v>
      </c>
      <c r="T88" s="28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126</v>
      </c>
      <c r="AT88" s="217" t="s">
        <v>121</v>
      </c>
      <c r="AU88" s="217" t="s">
        <v>80</v>
      </c>
      <c r="AY88" s="19" t="s">
        <v>119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126</v>
      </c>
      <c r="BM88" s="217" t="s">
        <v>454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K1AMyTYwcbQ7NGdR+EB9tpgOTIIlMGXawT1OeQ2AoE+dKyLhlIWx8hWU9QqjZPqJRgYEBeDBMK0LeTXT1HqFqA==" hashValue="EDqEJVg+18e0rqyCU4Mh+SZp6j+eeYGAts4E76HybJdPyyZW3A+ZgEIgSC7bu4YKCkb+SCHoPtDrEqz3q9r5mA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455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456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457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458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459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460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461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462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463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464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465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466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467</v>
      </c>
      <c r="F19" s="297" t="s">
        <v>468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469</v>
      </c>
      <c r="F20" s="297" t="s">
        <v>470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471</v>
      </c>
      <c r="F21" s="297" t="s">
        <v>472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473</v>
      </c>
      <c r="F22" s="297" t="s">
        <v>474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475</v>
      </c>
      <c r="F23" s="297" t="s">
        <v>476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477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478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479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480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481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482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483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484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485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105</v>
      </c>
      <c r="F36" s="297"/>
      <c r="G36" s="297" t="s">
        <v>486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487</v>
      </c>
      <c r="F37" s="297"/>
      <c r="G37" s="297" t="s">
        <v>488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489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490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106</v>
      </c>
      <c r="F40" s="297"/>
      <c r="G40" s="297" t="s">
        <v>491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107</v>
      </c>
      <c r="F41" s="297"/>
      <c r="G41" s="297" t="s">
        <v>492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493</v>
      </c>
      <c r="F42" s="297"/>
      <c r="G42" s="297" t="s">
        <v>494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495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496</v>
      </c>
      <c r="F44" s="297"/>
      <c r="G44" s="297" t="s">
        <v>497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109</v>
      </c>
      <c r="F45" s="297"/>
      <c r="G45" s="297" t="s">
        <v>498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499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500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501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502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503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504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505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506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507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508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509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510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511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512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513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514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515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516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517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518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519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520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521</v>
      </c>
      <c r="D76" s="315"/>
      <c r="E76" s="315"/>
      <c r="F76" s="315" t="s">
        <v>522</v>
      </c>
      <c r="G76" s="316"/>
      <c r="H76" s="315" t="s">
        <v>55</v>
      </c>
      <c r="I76" s="315" t="s">
        <v>58</v>
      </c>
      <c r="J76" s="315" t="s">
        <v>523</v>
      </c>
      <c r="K76" s="314"/>
    </row>
    <row r="77" s="1" customFormat="1" ht="17.25" customHeight="1">
      <c r="B77" s="312"/>
      <c r="C77" s="317" t="s">
        <v>524</v>
      </c>
      <c r="D77" s="317"/>
      <c r="E77" s="317"/>
      <c r="F77" s="318" t="s">
        <v>525</v>
      </c>
      <c r="G77" s="319"/>
      <c r="H77" s="317"/>
      <c r="I77" s="317"/>
      <c r="J77" s="317" t="s">
        <v>526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527</v>
      </c>
      <c r="G79" s="324"/>
      <c r="H79" s="300" t="s">
        <v>528</v>
      </c>
      <c r="I79" s="300" t="s">
        <v>529</v>
      </c>
      <c r="J79" s="300">
        <v>20</v>
      </c>
      <c r="K79" s="314"/>
    </row>
    <row r="80" s="1" customFormat="1" ht="15" customHeight="1">
      <c r="B80" s="312"/>
      <c r="C80" s="300" t="s">
        <v>530</v>
      </c>
      <c r="D80" s="300"/>
      <c r="E80" s="300"/>
      <c r="F80" s="323" t="s">
        <v>527</v>
      </c>
      <c r="G80" s="324"/>
      <c r="H80" s="300" t="s">
        <v>531</v>
      </c>
      <c r="I80" s="300" t="s">
        <v>529</v>
      </c>
      <c r="J80" s="300">
        <v>120</v>
      </c>
      <c r="K80" s="314"/>
    </row>
    <row r="81" s="1" customFormat="1" ht="15" customHeight="1">
      <c r="B81" s="325"/>
      <c r="C81" s="300" t="s">
        <v>532</v>
      </c>
      <c r="D81" s="300"/>
      <c r="E81" s="300"/>
      <c r="F81" s="323" t="s">
        <v>533</v>
      </c>
      <c r="G81" s="324"/>
      <c r="H81" s="300" t="s">
        <v>534</v>
      </c>
      <c r="I81" s="300" t="s">
        <v>529</v>
      </c>
      <c r="J81" s="300">
        <v>50</v>
      </c>
      <c r="K81" s="314"/>
    </row>
    <row r="82" s="1" customFormat="1" ht="15" customHeight="1">
      <c r="B82" s="325"/>
      <c r="C82" s="300" t="s">
        <v>535</v>
      </c>
      <c r="D82" s="300"/>
      <c r="E82" s="300"/>
      <c r="F82" s="323" t="s">
        <v>527</v>
      </c>
      <c r="G82" s="324"/>
      <c r="H82" s="300" t="s">
        <v>536</v>
      </c>
      <c r="I82" s="300" t="s">
        <v>537</v>
      </c>
      <c r="J82" s="300"/>
      <c r="K82" s="314"/>
    </row>
    <row r="83" s="1" customFormat="1" ht="15" customHeight="1">
      <c r="B83" s="325"/>
      <c r="C83" s="326" t="s">
        <v>538</v>
      </c>
      <c r="D83" s="326"/>
      <c r="E83" s="326"/>
      <c r="F83" s="327" t="s">
        <v>533</v>
      </c>
      <c r="G83" s="326"/>
      <c r="H83" s="326" t="s">
        <v>539</v>
      </c>
      <c r="I83" s="326" t="s">
        <v>529</v>
      </c>
      <c r="J83" s="326">
        <v>15</v>
      </c>
      <c r="K83" s="314"/>
    </row>
    <row r="84" s="1" customFormat="1" ht="15" customHeight="1">
      <c r="B84" s="325"/>
      <c r="C84" s="326" t="s">
        <v>540</v>
      </c>
      <c r="D84" s="326"/>
      <c r="E84" s="326"/>
      <c r="F84" s="327" t="s">
        <v>533</v>
      </c>
      <c r="G84" s="326"/>
      <c r="H84" s="326" t="s">
        <v>541</v>
      </c>
      <c r="I84" s="326" t="s">
        <v>529</v>
      </c>
      <c r="J84" s="326">
        <v>15</v>
      </c>
      <c r="K84" s="314"/>
    </row>
    <row r="85" s="1" customFormat="1" ht="15" customHeight="1">
      <c r="B85" s="325"/>
      <c r="C85" s="326" t="s">
        <v>542</v>
      </c>
      <c r="D85" s="326"/>
      <c r="E85" s="326"/>
      <c r="F85" s="327" t="s">
        <v>533</v>
      </c>
      <c r="G85" s="326"/>
      <c r="H85" s="326" t="s">
        <v>543</v>
      </c>
      <c r="I85" s="326" t="s">
        <v>529</v>
      </c>
      <c r="J85" s="326">
        <v>20</v>
      </c>
      <c r="K85" s="314"/>
    </row>
    <row r="86" s="1" customFormat="1" ht="15" customHeight="1">
      <c r="B86" s="325"/>
      <c r="C86" s="326" t="s">
        <v>544</v>
      </c>
      <c r="D86" s="326"/>
      <c r="E86" s="326"/>
      <c r="F86" s="327" t="s">
        <v>533</v>
      </c>
      <c r="G86" s="326"/>
      <c r="H86" s="326" t="s">
        <v>545</v>
      </c>
      <c r="I86" s="326" t="s">
        <v>529</v>
      </c>
      <c r="J86" s="326">
        <v>20</v>
      </c>
      <c r="K86" s="314"/>
    </row>
    <row r="87" s="1" customFormat="1" ht="15" customHeight="1">
      <c r="B87" s="325"/>
      <c r="C87" s="300" t="s">
        <v>546</v>
      </c>
      <c r="D87" s="300"/>
      <c r="E87" s="300"/>
      <c r="F87" s="323" t="s">
        <v>533</v>
      </c>
      <c r="G87" s="324"/>
      <c r="H87" s="300" t="s">
        <v>547</v>
      </c>
      <c r="I87" s="300" t="s">
        <v>529</v>
      </c>
      <c r="J87" s="300">
        <v>50</v>
      </c>
      <c r="K87" s="314"/>
    </row>
    <row r="88" s="1" customFormat="1" ht="15" customHeight="1">
      <c r="B88" s="325"/>
      <c r="C88" s="300" t="s">
        <v>548</v>
      </c>
      <c r="D88" s="300"/>
      <c r="E88" s="300"/>
      <c r="F88" s="323" t="s">
        <v>533</v>
      </c>
      <c r="G88" s="324"/>
      <c r="H88" s="300" t="s">
        <v>549</v>
      </c>
      <c r="I88" s="300" t="s">
        <v>529</v>
      </c>
      <c r="J88" s="300">
        <v>20</v>
      </c>
      <c r="K88" s="314"/>
    </row>
    <row r="89" s="1" customFormat="1" ht="15" customHeight="1">
      <c r="B89" s="325"/>
      <c r="C89" s="300" t="s">
        <v>550</v>
      </c>
      <c r="D89" s="300"/>
      <c r="E89" s="300"/>
      <c r="F89" s="323" t="s">
        <v>533</v>
      </c>
      <c r="G89" s="324"/>
      <c r="H89" s="300" t="s">
        <v>551</v>
      </c>
      <c r="I89" s="300" t="s">
        <v>529</v>
      </c>
      <c r="J89" s="300">
        <v>20</v>
      </c>
      <c r="K89" s="314"/>
    </row>
    <row r="90" s="1" customFormat="1" ht="15" customHeight="1">
      <c r="B90" s="325"/>
      <c r="C90" s="300" t="s">
        <v>552</v>
      </c>
      <c r="D90" s="300"/>
      <c r="E90" s="300"/>
      <c r="F90" s="323" t="s">
        <v>533</v>
      </c>
      <c r="G90" s="324"/>
      <c r="H90" s="300" t="s">
        <v>553</v>
      </c>
      <c r="I90" s="300" t="s">
        <v>529</v>
      </c>
      <c r="J90" s="300">
        <v>50</v>
      </c>
      <c r="K90" s="314"/>
    </row>
    <row r="91" s="1" customFormat="1" ht="15" customHeight="1">
      <c r="B91" s="325"/>
      <c r="C91" s="300" t="s">
        <v>554</v>
      </c>
      <c r="D91" s="300"/>
      <c r="E91" s="300"/>
      <c r="F91" s="323" t="s">
        <v>533</v>
      </c>
      <c r="G91" s="324"/>
      <c r="H91" s="300" t="s">
        <v>554</v>
      </c>
      <c r="I91" s="300" t="s">
        <v>529</v>
      </c>
      <c r="J91" s="300">
        <v>50</v>
      </c>
      <c r="K91" s="314"/>
    </row>
    <row r="92" s="1" customFormat="1" ht="15" customHeight="1">
      <c r="B92" s="325"/>
      <c r="C92" s="300" t="s">
        <v>555</v>
      </c>
      <c r="D92" s="300"/>
      <c r="E92" s="300"/>
      <c r="F92" s="323" t="s">
        <v>533</v>
      </c>
      <c r="G92" s="324"/>
      <c r="H92" s="300" t="s">
        <v>556</v>
      </c>
      <c r="I92" s="300" t="s">
        <v>529</v>
      </c>
      <c r="J92" s="300">
        <v>255</v>
      </c>
      <c r="K92" s="314"/>
    </row>
    <row r="93" s="1" customFormat="1" ht="15" customHeight="1">
      <c r="B93" s="325"/>
      <c r="C93" s="300" t="s">
        <v>557</v>
      </c>
      <c r="D93" s="300"/>
      <c r="E93" s="300"/>
      <c r="F93" s="323" t="s">
        <v>527</v>
      </c>
      <c r="G93" s="324"/>
      <c r="H93" s="300" t="s">
        <v>558</v>
      </c>
      <c r="I93" s="300" t="s">
        <v>559</v>
      </c>
      <c r="J93" s="300"/>
      <c r="K93" s="314"/>
    </row>
    <row r="94" s="1" customFormat="1" ht="15" customHeight="1">
      <c r="B94" s="325"/>
      <c r="C94" s="300" t="s">
        <v>560</v>
      </c>
      <c r="D94" s="300"/>
      <c r="E94" s="300"/>
      <c r="F94" s="323" t="s">
        <v>527</v>
      </c>
      <c r="G94" s="324"/>
      <c r="H94" s="300" t="s">
        <v>561</v>
      </c>
      <c r="I94" s="300" t="s">
        <v>562</v>
      </c>
      <c r="J94" s="300"/>
      <c r="K94" s="314"/>
    </row>
    <row r="95" s="1" customFormat="1" ht="15" customHeight="1">
      <c r="B95" s="325"/>
      <c r="C95" s="300" t="s">
        <v>563</v>
      </c>
      <c r="D95" s="300"/>
      <c r="E95" s="300"/>
      <c r="F95" s="323" t="s">
        <v>527</v>
      </c>
      <c r="G95" s="324"/>
      <c r="H95" s="300" t="s">
        <v>563</v>
      </c>
      <c r="I95" s="300" t="s">
        <v>562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527</v>
      </c>
      <c r="G96" s="324"/>
      <c r="H96" s="300" t="s">
        <v>564</v>
      </c>
      <c r="I96" s="300" t="s">
        <v>562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527</v>
      </c>
      <c r="G97" s="324"/>
      <c r="H97" s="300" t="s">
        <v>565</v>
      </c>
      <c r="I97" s="300" t="s">
        <v>562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566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521</v>
      </c>
      <c r="D103" s="315"/>
      <c r="E103" s="315"/>
      <c r="F103" s="315" t="s">
        <v>522</v>
      </c>
      <c r="G103" s="316"/>
      <c r="H103" s="315" t="s">
        <v>55</v>
      </c>
      <c r="I103" s="315" t="s">
        <v>58</v>
      </c>
      <c r="J103" s="315" t="s">
        <v>523</v>
      </c>
      <c r="K103" s="314"/>
    </row>
    <row r="104" s="1" customFormat="1" ht="17.25" customHeight="1">
      <c r="B104" s="312"/>
      <c r="C104" s="317" t="s">
        <v>524</v>
      </c>
      <c r="D104" s="317"/>
      <c r="E104" s="317"/>
      <c r="F104" s="318" t="s">
        <v>525</v>
      </c>
      <c r="G104" s="319"/>
      <c r="H104" s="317"/>
      <c r="I104" s="317"/>
      <c r="J104" s="317" t="s">
        <v>526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527</v>
      </c>
      <c r="G106" s="300"/>
      <c r="H106" s="300" t="s">
        <v>567</v>
      </c>
      <c r="I106" s="300" t="s">
        <v>529</v>
      </c>
      <c r="J106" s="300">
        <v>20</v>
      </c>
      <c r="K106" s="314"/>
    </row>
    <row r="107" s="1" customFormat="1" ht="15" customHeight="1">
      <c r="B107" s="312"/>
      <c r="C107" s="300" t="s">
        <v>530</v>
      </c>
      <c r="D107" s="300"/>
      <c r="E107" s="300"/>
      <c r="F107" s="323" t="s">
        <v>527</v>
      </c>
      <c r="G107" s="300"/>
      <c r="H107" s="300" t="s">
        <v>567</v>
      </c>
      <c r="I107" s="300" t="s">
        <v>529</v>
      </c>
      <c r="J107" s="300">
        <v>120</v>
      </c>
      <c r="K107" s="314"/>
    </row>
    <row r="108" s="1" customFormat="1" ht="15" customHeight="1">
      <c r="B108" s="325"/>
      <c r="C108" s="300" t="s">
        <v>532</v>
      </c>
      <c r="D108" s="300"/>
      <c r="E108" s="300"/>
      <c r="F108" s="323" t="s">
        <v>533</v>
      </c>
      <c r="G108" s="300"/>
      <c r="H108" s="300" t="s">
        <v>567</v>
      </c>
      <c r="I108" s="300" t="s">
        <v>529</v>
      </c>
      <c r="J108" s="300">
        <v>50</v>
      </c>
      <c r="K108" s="314"/>
    </row>
    <row r="109" s="1" customFormat="1" ht="15" customHeight="1">
      <c r="B109" s="325"/>
      <c r="C109" s="300" t="s">
        <v>535</v>
      </c>
      <c r="D109" s="300"/>
      <c r="E109" s="300"/>
      <c r="F109" s="323" t="s">
        <v>527</v>
      </c>
      <c r="G109" s="300"/>
      <c r="H109" s="300" t="s">
        <v>567</v>
      </c>
      <c r="I109" s="300" t="s">
        <v>537</v>
      </c>
      <c r="J109" s="300"/>
      <c r="K109" s="314"/>
    </row>
    <row r="110" s="1" customFormat="1" ht="15" customHeight="1">
      <c r="B110" s="325"/>
      <c r="C110" s="300" t="s">
        <v>546</v>
      </c>
      <c r="D110" s="300"/>
      <c r="E110" s="300"/>
      <c r="F110" s="323" t="s">
        <v>533</v>
      </c>
      <c r="G110" s="300"/>
      <c r="H110" s="300" t="s">
        <v>567</v>
      </c>
      <c r="I110" s="300" t="s">
        <v>529</v>
      </c>
      <c r="J110" s="300">
        <v>50</v>
      </c>
      <c r="K110" s="314"/>
    </row>
    <row r="111" s="1" customFormat="1" ht="15" customHeight="1">
      <c r="B111" s="325"/>
      <c r="C111" s="300" t="s">
        <v>554</v>
      </c>
      <c r="D111" s="300"/>
      <c r="E111" s="300"/>
      <c r="F111" s="323" t="s">
        <v>533</v>
      </c>
      <c r="G111" s="300"/>
      <c r="H111" s="300" t="s">
        <v>567</v>
      </c>
      <c r="I111" s="300" t="s">
        <v>529</v>
      </c>
      <c r="J111" s="300">
        <v>50</v>
      </c>
      <c r="K111" s="314"/>
    </row>
    <row r="112" s="1" customFormat="1" ht="15" customHeight="1">
      <c r="B112" s="325"/>
      <c r="C112" s="300" t="s">
        <v>552</v>
      </c>
      <c r="D112" s="300"/>
      <c r="E112" s="300"/>
      <c r="F112" s="323" t="s">
        <v>533</v>
      </c>
      <c r="G112" s="300"/>
      <c r="H112" s="300" t="s">
        <v>567</v>
      </c>
      <c r="I112" s="300" t="s">
        <v>529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527</v>
      </c>
      <c r="G113" s="300"/>
      <c r="H113" s="300" t="s">
        <v>568</v>
      </c>
      <c r="I113" s="300" t="s">
        <v>529</v>
      </c>
      <c r="J113" s="300">
        <v>20</v>
      </c>
      <c r="K113" s="314"/>
    </row>
    <row r="114" s="1" customFormat="1" ht="15" customHeight="1">
      <c r="B114" s="325"/>
      <c r="C114" s="300" t="s">
        <v>569</v>
      </c>
      <c r="D114" s="300"/>
      <c r="E114" s="300"/>
      <c r="F114" s="323" t="s">
        <v>527</v>
      </c>
      <c r="G114" s="300"/>
      <c r="H114" s="300" t="s">
        <v>570</v>
      </c>
      <c r="I114" s="300" t="s">
        <v>529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527</v>
      </c>
      <c r="G115" s="300"/>
      <c r="H115" s="300" t="s">
        <v>571</v>
      </c>
      <c r="I115" s="300" t="s">
        <v>562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527</v>
      </c>
      <c r="G116" s="300"/>
      <c r="H116" s="300" t="s">
        <v>572</v>
      </c>
      <c r="I116" s="300" t="s">
        <v>562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527</v>
      </c>
      <c r="G117" s="300"/>
      <c r="H117" s="300" t="s">
        <v>573</v>
      </c>
      <c r="I117" s="300" t="s">
        <v>574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575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521</v>
      </c>
      <c r="D123" s="315"/>
      <c r="E123" s="315"/>
      <c r="F123" s="315" t="s">
        <v>522</v>
      </c>
      <c r="G123" s="316"/>
      <c r="H123" s="315" t="s">
        <v>55</v>
      </c>
      <c r="I123" s="315" t="s">
        <v>58</v>
      </c>
      <c r="J123" s="315" t="s">
        <v>523</v>
      </c>
      <c r="K123" s="344"/>
    </row>
    <row r="124" s="1" customFormat="1" ht="17.25" customHeight="1">
      <c r="B124" s="343"/>
      <c r="C124" s="317" t="s">
        <v>524</v>
      </c>
      <c r="D124" s="317"/>
      <c r="E124" s="317"/>
      <c r="F124" s="318" t="s">
        <v>525</v>
      </c>
      <c r="G124" s="319"/>
      <c r="H124" s="317"/>
      <c r="I124" s="317"/>
      <c r="J124" s="317" t="s">
        <v>526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530</v>
      </c>
      <c r="D126" s="322"/>
      <c r="E126" s="322"/>
      <c r="F126" s="323" t="s">
        <v>527</v>
      </c>
      <c r="G126" s="300"/>
      <c r="H126" s="300" t="s">
        <v>567</v>
      </c>
      <c r="I126" s="300" t="s">
        <v>529</v>
      </c>
      <c r="J126" s="300">
        <v>120</v>
      </c>
      <c r="K126" s="348"/>
    </row>
    <row r="127" s="1" customFormat="1" ht="15" customHeight="1">
      <c r="B127" s="345"/>
      <c r="C127" s="300" t="s">
        <v>576</v>
      </c>
      <c r="D127" s="300"/>
      <c r="E127" s="300"/>
      <c r="F127" s="323" t="s">
        <v>527</v>
      </c>
      <c r="G127" s="300"/>
      <c r="H127" s="300" t="s">
        <v>577</v>
      </c>
      <c r="I127" s="300" t="s">
        <v>529</v>
      </c>
      <c r="J127" s="300" t="s">
        <v>578</v>
      </c>
      <c r="K127" s="348"/>
    </row>
    <row r="128" s="1" customFormat="1" ht="15" customHeight="1">
      <c r="B128" s="345"/>
      <c r="C128" s="300" t="s">
        <v>475</v>
      </c>
      <c r="D128" s="300"/>
      <c r="E128" s="300"/>
      <c r="F128" s="323" t="s">
        <v>527</v>
      </c>
      <c r="G128" s="300"/>
      <c r="H128" s="300" t="s">
        <v>579</v>
      </c>
      <c r="I128" s="300" t="s">
        <v>529</v>
      </c>
      <c r="J128" s="300" t="s">
        <v>578</v>
      </c>
      <c r="K128" s="348"/>
    </row>
    <row r="129" s="1" customFormat="1" ht="15" customHeight="1">
      <c r="B129" s="345"/>
      <c r="C129" s="300" t="s">
        <v>538</v>
      </c>
      <c r="D129" s="300"/>
      <c r="E129" s="300"/>
      <c r="F129" s="323" t="s">
        <v>533</v>
      </c>
      <c r="G129" s="300"/>
      <c r="H129" s="300" t="s">
        <v>539</v>
      </c>
      <c r="I129" s="300" t="s">
        <v>529</v>
      </c>
      <c r="J129" s="300">
        <v>15</v>
      </c>
      <c r="K129" s="348"/>
    </row>
    <row r="130" s="1" customFormat="1" ht="15" customHeight="1">
      <c r="B130" s="345"/>
      <c r="C130" s="326" t="s">
        <v>540</v>
      </c>
      <c r="D130" s="326"/>
      <c r="E130" s="326"/>
      <c r="F130" s="327" t="s">
        <v>533</v>
      </c>
      <c r="G130" s="326"/>
      <c r="H130" s="326" t="s">
        <v>541</v>
      </c>
      <c r="I130" s="326" t="s">
        <v>529</v>
      </c>
      <c r="J130" s="326">
        <v>15</v>
      </c>
      <c r="K130" s="348"/>
    </row>
    <row r="131" s="1" customFormat="1" ht="15" customHeight="1">
      <c r="B131" s="345"/>
      <c r="C131" s="326" t="s">
        <v>542</v>
      </c>
      <c r="D131" s="326"/>
      <c r="E131" s="326"/>
      <c r="F131" s="327" t="s">
        <v>533</v>
      </c>
      <c r="G131" s="326"/>
      <c r="H131" s="326" t="s">
        <v>543</v>
      </c>
      <c r="I131" s="326" t="s">
        <v>529</v>
      </c>
      <c r="J131" s="326">
        <v>20</v>
      </c>
      <c r="K131" s="348"/>
    </row>
    <row r="132" s="1" customFormat="1" ht="15" customHeight="1">
      <c r="B132" s="345"/>
      <c r="C132" s="326" t="s">
        <v>544</v>
      </c>
      <c r="D132" s="326"/>
      <c r="E132" s="326"/>
      <c r="F132" s="327" t="s">
        <v>533</v>
      </c>
      <c r="G132" s="326"/>
      <c r="H132" s="326" t="s">
        <v>545</v>
      </c>
      <c r="I132" s="326" t="s">
        <v>529</v>
      </c>
      <c r="J132" s="326">
        <v>20</v>
      </c>
      <c r="K132" s="348"/>
    </row>
    <row r="133" s="1" customFormat="1" ht="15" customHeight="1">
      <c r="B133" s="345"/>
      <c r="C133" s="300" t="s">
        <v>532</v>
      </c>
      <c r="D133" s="300"/>
      <c r="E133" s="300"/>
      <c r="F133" s="323" t="s">
        <v>533</v>
      </c>
      <c r="G133" s="300"/>
      <c r="H133" s="300" t="s">
        <v>567</v>
      </c>
      <c r="I133" s="300" t="s">
        <v>529</v>
      </c>
      <c r="J133" s="300">
        <v>50</v>
      </c>
      <c r="K133" s="348"/>
    </row>
    <row r="134" s="1" customFormat="1" ht="15" customHeight="1">
      <c r="B134" s="345"/>
      <c r="C134" s="300" t="s">
        <v>546</v>
      </c>
      <c r="D134" s="300"/>
      <c r="E134" s="300"/>
      <c r="F134" s="323" t="s">
        <v>533</v>
      </c>
      <c r="G134" s="300"/>
      <c r="H134" s="300" t="s">
        <v>567</v>
      </c>
      <c r="I134" s="300" t="s">
        <v>529</v>
      </c>
      <c r="J134" s="300">
        <v>50</v>
      </c>
      <c r="K134" s="348"/>
    </row>
    <row r="135" s="1" customFormat="1" ht="15" customHeight="1">
      <c r="B135" s="345"/>
      <c r="C135" s="300" t="s">
        <v>552</v>
      </c>
      <c r="D135" s="300"/>
      <c r="E135" s="300"/>
      <c r="F135" s="323" t="s">
        <v>533</v>
      </c>
      <c r="G135" s="300"/>
      <c r="H135" s="300" t="s">
        <v>567</v>
      </c>
      <c r="I135" s="300" t="s">
        <v>529</v>
      </c>
      <c r="J135" s="300">
        <v>50</v>
      </c>
      <c r="K135" s="348"/>
    </row>
    <row r="136" s="1" customFormat="1" ht="15" customHeight="1">
      <c r="B136" s="345"/>
      <c r="C136" s="300" t="s">
        <v>554</v>
      </c>
      <c r="D136" s="300"/>
      <c r="E136" s="300"/>
      <c r="F136" s="323" t="s">
        <v>533</v>
      </c>
      <c r="G136" s="300"/>
      <c r="H136" s="300" t="s">
        <v>567</v>
      </c>
      <c r="I136" s="300" t="s">
        <v>529</v>
      </c>
      <c r="J136" s="300">
        <v>50</v>
      </c>
      <c r="K136" s="348"/>
    </row>
    <row r="137" s="1" customFormat="1" ht="15" customHeight="1">
      <c r="B137" s="345"/>
      <c r="C137" s="300" t="s">
        <v>555</v>
      </c>
      <c r="D137" s="300"/>
      <c r="E137" s="300"/>
      <c r="F137" s="323" t="s">
        <v>533</v>
      </c>
      <c r="G137" s="300"/>
      <c r="H137" s="300" t="s">
        <v>580</v>
      </c>
      <c r="I137" s="300" t="s">
        <v>529</v>
      </c>
      <c r="J137" s="300">
        <v>255</v>
      </c>
      <c r="K137" s="348"/>
    </row>
    <row r="138" s="1" customFormat="1" ht="15" customHeight="1">
      <c r="B138" s="345"/>
      <c r="C138" s="300" t="s">
        <v>557</v>
      </c>
      <c r="D138" s="300"/>
      <c r="E138" s="300"/>
      <c r="F138" s="323" t="s">
        <v>527</v>
      </c>
      <c r="G138" s="300"/>
      <c r="H138" s="300" t="s">
        <v>581</v>
      </c>
      <c r="I138" s="300" t="s">
        <v>559</v>
      </c>
      <c r="J138" s="300"/>
      <c r="K138" s="348"/>
    </row>
    <row r="139" s="1" customFormat="1" ht="15" customHeight="1">
      <c r="B139" s="345"/>
      <c r="C139" s="300" t="s">
        <v>560</v>
      </c>
      <c r="D139" s="300"/>
      <c r="E139" s="300"/>
      <c r="F139" s="323" t="s">
        <v>527</v>
      </c>
      <c r="G139" s="300"/>
      <c r="H139" s="300" t="s">
        <v>582</v>
      </c>
      <c r="I139" s="300" t="s">
        <v>562</v>
      </c>
      <c r="J139" s="300"/>
      <c r="K139" s="348"/>
    </row>
    <row r="140" s="1" customFormat="1" ht="15" customHeight="1">
      <c r="B140" s="345"/>
      <c r="C140" s="300" t="s">
        <v>563</v>
      </c>
      <c r="D140" s="300"/>
      <c r="E140" s="300"/>
      <c r="F140" s="323" t="s">
        <v>527</v>
      </c>
      <c r="G140" s="300"/>
      <c r="H140" s="300" t="s">
        <v>563</v>
      </c>
      <c r="I140" s="300" t="s">
        <v>562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527</v>
      </c>
      <c r="G141" s="300"/>
      <c r="H141" s="300" t="s">
        <v>583</v>
      </c>
      <c r="I141" s="300" t="s">
        <v>562</v>
      </c>
      <c r="J141" s="300"/>
      <c r="K141" s="348"/>
    </row>
    <row r="142" s="1" customFormat="1" ht="15" customHeight="1">
      <c r="B142" s="345"/>
      <c r="C142" s="300" t="s">
        <v>584</v>
      </c>
      <c r="D142" s="300"/>
      <c r="E142" s="300"/>
      <c r="F142" s="323" t="s">
        <v>527</v>
      </c>
      <c r="G142" s="300"/>
      <c r="H142" s="300" t="s">
        <v>585</v>
      </c>
      <c r="I142" s="300" t="s">
        <v>562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586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521</v>
      </c>
      <c r="D148" s="315"/>
      <c r="E148" s="315"/>
      <c r="F148" s="315" t="s">
        <v>522</v>
      </c>
      <c r="G148" s="316"/>
      <c r="H148" s="315" t="s">
        <v>55</v>
      </c>
      <c r="I148" s="315" t="s">
        <v>58</v>
      </c>
      <c r="J148" s="315" t="s">
        <v>523</v>
      </c>
      <c r="K148" s="314"/>
    </row>
    <row r="149" s="1" customFormat="1" ht="17.25" customHeight="1">
      <c r="B149" s="312"/>
      <c r="C149" s="317" t="s">
        <v>524</v>
      </c>
      <c r="D149" s="317"/>
      <c r="E149" s="317"/>
      <c r="F149" s="318" t="s">
        <v>525</v>
      </c>
      <c r="G149" s="319"/>
      <c r="H149" s="317"/>
      <c r="I149" s="317"/>
      <c r="J149" s="317" t="s">
        <v>526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530</v>
      </c>
      <c r="D151" s="300"/>
      <c r="E151" s="300"/>
      <c r="F151" s="353" t="s">
        <v>527</v>
      </c>
      <c r="G151" s="300"/>
      <c r="H151" s="352" t="s">
        <v>567</v>
      </c>
      <c r="I151" s="352" t="s">
        <v>529</v>
      </c>
      <c r="J151" s="352">
        <v>120</v>
      </c>
      <c r="K151" s="348"/>
    </row>
    <row r="152" s="1" customFormat="1" ht="15" customHeight="1">
      <c r="B152" s="325"/>
      <c r="C152" s="352" t="s">
        <v>576</v>
      </c>
      <c r="D152" s="300"/>
      <c r="E152" s="300"/>
      <c r="F152" s="353" t="s">
        <v>527</v>
      </c>
      <c r="G152" s="300"/>
      <c r="H152" s="352" t="s">
        <v>587</v>
      </c>
      <c r="I152" s="352" t="s">
        <v>529</v>
      </c>
      <c r="J152" s="352" t="s">
        <v>578</v>
      </c>
      <c r="K152" s="348"/>
    </row>
    <row r="153" s="1" customFormat="1" ht="15" customHeight="1">
      <c r="B153" s="325"/>
      <c r="C153" s="352" t="s">
        <v>475</v>
      </c>
      <c r="D153" s="300"/>
      <c r="E153" s="300"/>
      <c r="F153" s="353" t="s">
        <v>527</v>
      </c>
      <c r="G153" s="300"/>
      <c r="H153" s="352" t="s">
        <v>588</v>
      </c>
      <c r="I153" s="352" t="s">
        <v>529</v>
      </c>
      <c r="J153" s="352" t="s">
        <v>578</v>
      </c>
      <c r="K153" s="348"/>
    </row>
    <row r="154" s="1" customFormat="1" ht="15" customHeight="1">
      <c r="B154" s="325"/>
      <c r="C154" s="352" t="s">
        <v>532</v>
      </c>
      <c r="D154" s="300"/>
      <c r="E154" s="300"/>
      <c r="F154" s="353" t="s">
        <v>533</v>
      </c>
      <c r="G154" s="300"/>
      <c r="H154" s="352" t="s">
        <v>567</v>
      </c>
      <c r="I154" s="352" t="s">
        <v>529</v>
      </c>
      <c r="J154" s="352">
        <v>50</v>
      </c>
      <c r="K154" s="348"/>
    </row>
    <row r="155" s="1" customFormat="1" ht="15" customHeight="1">
      <c r="B155" s="325"/>
      <c r="C155" s="352" t="s">
        <v>535</v>
      </c>
      <c r="D155" s="300"/>
      <c r="E155" s="300"/>
      <c r="F155" s="353" t="s">
        <v>527</v>
      </c>
      <c r="G155" s="300"/>
      <c r="H155" s="352" t="s">
        <v>567</v>
      </c>
      <c r="I155" s="352" t="s">
        <v>537</v>
      </c>
      <c r="J155" s="352"/>
      <c r="K155" s="348"/>
    </row>
    <row r="156" s="1" customFormat="1" ht="15" customHeight="1">
      <c r="B156" s="325"/>
      <c r="C156" s="352" t="s">
        <v>546</v>
      </c>
      <c r="D156" s="300"/>
      <c r="E156" s="300"/>
      <c r="F156" s="353" t="s">
        <v>533</v>
      </c>
      <c r="G156" s="300"/>
      <c r="H156" s="352" t="s">
        <v>567</v>
      </c>
      <c r="I156" s="352" t="s">
        <v>529</v>
      </c>
      <c r="J156" s="352">
        <v>50</v>
      </c>
      <c r="K156" s="348"/>
    </row>
    <row r="157" s="1" customFormat="1" ht="15" customHeight="1">
      <c r="B157" s="325"/>
      <c r="C157" s="352" t="s">
        <v>554</v>
      </c>
      <c r="D157" s="300"/>
      <c r="E157" s="300"/>
      <c r="F157" s="353" t="s">
        <v>533</v>
      </c>
      <c r="G157" s="300"/>
      <c r="H157" s="352" t="s">
        <v>567</v>
      </c>
      <c r="I157" s="352" t="s">
        <v>529</v>
      </c>
      <c r="J157" s="352">
        <v>50</v>
      </c>
      <c r="K157" s="348"/>
    </row>
    <row r="158" s="1" customFormat="1" ht="15" customHeight="1">
      <c r="B158" s="325"/>
      <c r="C158" s="352" t="s">
        <v>552</v>
      </c>
      <c r="D158" s="300"/>
      <c r="E158" s="300"/>
      <c r="F158" s="353" t="s">
        <v>533</v>
      </c>
      <c r="G158" s="300"/>
      <c r="H158" s="352" t="s">
        <v>567</v>
      </c>
      <c r="I158" s="352" t="s">
        <v>529</v>
      </c>
      <c r="J158" s="352">
        <v>50</v>
      </c>
      <c r="K158" s="348"/>
    </row>
    <row r="159" s="1" customFormat="1" ht="15" customHeight="1">
      <c r="B159" s="325"/>
      <c r="C159" s="352" t="s">
        <v>93</v>
      </c>
      <c r="D159" s="300"/>
      <c r="E159" s="300"/>
      <c r="F159" s="353" t="s">
        <v>527</v>
      </c>
      <c r="G159" s="300"/>
      <c r="H159" s="352" t="s">
        <v>589</v>
      </c>
      <c r="I159" s="352" t="s">
        <v>529</v>
      </c>
      <c r="J159" s="352" t="s">
        <v>590</v>
      </c>
      <c r="K159" s="348"/>
    </row>
    <row r="160" s="1" customFormat="1" ht="15" customHeight="1">
      <c r="B160" s="325"/>
      <c r="C160" s="352" t="s">
        <v>591</v>
      </c>
      <c r="D160" s="300"/>
      <c r="E160" s="300"/>
      <c r="F160" s="353" t="s">
        <v>527</v>
      </c>
      <c r="G160" s="300"/>
      <c r="H160" s="352" t="s">
        <v>592</v>
      </c>
      <c r="I160" s="352" t="s">
        <v>562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593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521</v>
      </c>
      <c r="D166" s="315"/>
      <c r="E166" s="315"/>
      <c r="F166" s="315" t="s">
        <v>522</v>
      </c>
      <c r="G166" s="357"/>
      <c r="H166" s="358" t="s">
        <v>55</v>
      </c>
      <c r="I166" s="358" t="s">
        <v>58</v>
      </c>
      <c r="J166" s="315" t="s">
        <v>523</v>
      </c>
      <c r="K166" s="292"/>
    </row>
    <row r="167" s="1" customFormat="1" ht="17.25" customHeight="1">
      <c r="B167" s="293"/>
      <c r="C167" s="317" t="s">
        <v>524</v>
      </c>
      <c r="D167" s="317"/>
      <c r="E167" s="317"/>
      <c r="F167" s="318" t="s">
        <v>525</v>
      </c>
      <c r="G167" s="359"/>
      <c r="H167" s="360"/>
      <c r="I167" s="360"/>
      <c r="J167" s="317" t="s">
        <v>526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530</v>
      </c>
      <c r="D169" s="300"/>
      <c r="E169" s="300"/>
      <c r="F169" s="323" t="s">
        <v>527</v>
      </c>
      <c r="G169" s="300"/>
      <c r="H169" s="300" t="s">
        <v>567</v>
      </c>
      <c r="I169" s="300" t="s">
        <v>529</v>
      </c>
      <c r="J169" s="300">
        <v>120</v>
      </c>
      <c r="K169" s="348"/>
    </row>
    <row r="170" s="1" customFormat="1" ht="15" customHeight="1">
      <c r="B170" s="325"/>
      <c r="C170" s="300" t="s">
        <v>576</v>
      </c>
      <c r="D170" s="300"/>
      <c r="E170" s="300"/>
      <c r="F170" s="323" t="s">
        <v>527</v>
      </c>
      <c r="G170" s="300"/>
      <c r="H170" s="300" t="s">
        <v>577</v>
      </c>
      <c r="I170" s="300" t="s">
        <v>529</v>
      </c>
      <c r="J170" s="300" t="s">
        <v>578</v>
      </c>
      <c r="K170" s="348"/>
    </row>
    <row r="171" s="1" customFormat="1" ht="15" customHeight="1">
      <c r="B171" s="325"/>
      <c r="C171" s="300" t="s">
        <v>475</v>
      </c>
      <c r="D171" s="300"/>
      <c r="E171" s="300"/>
      <c r="F171" s="323" t="s">
        <v>527</v>
      </c>
      <c r="G171" s="300"/>
      <c r="H171" s="300" t="s">
        <v>594</v>
      </c>
      <c r="I171" s="300" t="s">
        <v>529</v>
      </c>
      <c r="J171" s="300" t="s">
        <v>578</v>
      </c>
      <c r="K171" s="348"/>
    </row>
    <row r="172" s="1" customFormat="1" ht="15" customHeight="1">
      <c r="B172" s="325"/>
      <c r="C172" s="300" t="s">
        <v>532</v>
      </c>
      <c r="D172" s="300"/>
      <c r="E172" s="300"/>
      <c r="F172" s="323" t="s">
        <v>533</v>
      </c>
      <c r="G172" s="300"/>
      <c r="H172" s="300" t="s">
        <v>594</v>
      </c>
      <c r="I172" s="300" t="s">
        <v>529</v>
      </c>
      <c r="J172" s="300">
        <v>50</v>
      </c>
      <c r="K172" s="348"/>
    </row>
    <row r="173" s="1" customFormat="1" ht="15" customHeight="1">
      <c r="B173" s="325"/>
      <c r="C173" s="300" t="s">
        <v>535</v>
      </c>
      <c r="D173" s="300"/>
      <c r="E173" s="300"/>
      <c r="F173" s="323" t="s">
        <v>527</v>
      </c>
      <c r="G173" s="300"/>
      <c r="H173" s="300" t="s">
        <v>594</v>
      </c>
      <c r="I173" s="300" t="s">
        <v>537</v>
      </c>
      <c r="J173" s="300"/>
      <c r="K173" s="348"/>
    </row>
    <row r="174" s="1" customFormat="1" ht="15" customHeight="1">
      <c r="B174" s="325"/>
      <c r="C174" s="300" t="s">
        <v>546</v>
      </c>
      <c r="D174" s="300"/>
      <c r="E174" s="300"/>
      <c r="F174" s="323" t="s">
        <v>533</v>
      </c>
      <c r="G174" s="300"/>
      <c r="H174" s="300" t="s">
        <v>594</v>
      </c>
      <c r="I174" s="300" t="s">
        <v>529</v>
      </c>
      <c r="J174" s="300">
        <v>50</v>
      </c>
      <c r="K174" s="348"/>
    </row>
    <row r="175" s="1" customFormat="1" ht="15" customHeight="1">
      <c r="B175" s="325"/>
      <c r="C175" s="300" t="s">
        <v>554</v>
      </c>
      <c r="D175" s="300"/>
      <c r="E175" s="300"/>
      <c r="F175" s="323" t="s">
        <v>533</v>
      </c>
      <c r="G175" s="300"/>
      <c r="H175" s="300" t="s">
        <v>594</v>
      </c>
      <c r="I175" s="300" t="s">
        <v>529</v>
      </c>
      <c r="J175" s="300">
        <v>50</v>
      </c>
      <c r="K175" s="348"/>
    </row>
    <row r="176" s="1" customFormat="1" ht="15" customHeight="1">
      <c r="B176" s="325"/>
      <c r="C176" s="300" t="s">
        <v>552</v>
      </c>
      <c r="D176" s="300"/>
      <c r="E176" s="300"/>
      <c r="F176" s="323" t="s">
        <v>533</v>
      </c>
      <c r="G176" s="300"/>
      <c r="H176" s="300" t="s">
        <v>594</v>
      </c>
      <c r="I176" s="300" t="s">
        <v>529</v>
      </c>
      <c r="J176" s="300">
        <v>50</v>
      </c>
      <c r="K176" s="348"/>
    </row>
    <row r="177" s="1" customFormat="1" ht="15" customHeight="1">
      <c r="B177" s="325"/>
      <c r="C177" s="300" t="s">
        <v>105</v>
      </c>
      <c r="D177" s="300"/>
      <c r="E177" s="300"/>
      <c r="F177" s="323" t="s">
        <v>527</v>
      </c>
      <c r="G177" s="300"/>
      <c r="H177" s="300" t="s">
        <v>595</v>
      </c>
      <c r="I177" s="300" t="s">
        <v>596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527</v>
      </c>
      <c r="G178" s="300"/>
      <c r="H178" s="300" t="s">
        <v>597</v>
      </c>
      <c r="I178" s="300" t="s">
        <v>598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527</v>
      </c>
      <c r="G179" s="300"/>
      <c r="H179" s="300" t="s">
        <v>599</v>
      </c>
      <c r="I179" s="300" t="s">
        <v>529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527</v>
      </c>
      <c r="G180" s="300"/>
      <c r="H180" s="300" t="s">
        <v>600</v>
      </c>
      <c r="I180" s="300" t="s">
        <v>529</v>
      </c>
      <c r="J180" s="300">
        <v>255</v>
      </c>
      <c r="K180" s="348"/>
    </row>
    <row r="181" s="1" customFormat="1" ht="15" customHeight="1">
      <c r="B181" s="325"/>
      <c r="C181" s="300" t="s">
        <v>106</v>
      </c>
      <c r="D181" s="300"/>
      <c r="E181" s="300"/>
      <c r="F181" s="323" t="s">
        <v>527</v>
      </c>
      <c r="G181" s="300"/>
      <c r="H181" s="300" t="s">
        <v>491</v>
      </c>
      <c r="I181" s="300" t="s">
        <v>529</v>
      </c>
      <c r="J181" s="300">
        <v>10</v>
      </c>
      <c r="K181" s="348"/>
    </row>
    <row r="182" s="1" customFormat="1" ht="15" customHeight="1">
      <c r="B182" s="325"/>
      <c r="C182" s="300" t="s">
        <v>107</v>
      </c>
      <c r="D182" s="300"/>
      <c r="E182" s="300"/>
      <c r="F182" s="323" t="s">
        <v>527</v>
      </c>
      <c r="G182" s="300"/>
      <c r="H182" s="300" t="s">
        <v>601</v>
      </c>
      <c r="I182" s="300" t="s">
        <v>562</v>
      </c>
      <c r="J182" s="300"/>
      <c r="K182" s="348"/>
    </row>
    <row r="183" s="1" customFormat="1" ht="15" customHeight="1">
      <c r="B183" s="325"/>
      <c r="C183" s="300" t="s">
        <v>602</v>
      </c>
      <c r="D183" s="300"/>
      <c r="E183" s="300"/>
      <c r="F183" s="323" t="s">
        <v>527</v>
      </c>
      <c r="G183" s="300"/>
      <c r="H183" s="300" t="s">
        <v>603</v>
      </c>
      <c r="I183" s="300" t="s">
        <v>562</v>
      </c>
      <c r="J183" s="300"/>
      <c r="K183" s="348"/>
    </row>
    <row r="184" s="1" customFormat="1" ht="15" customHeight="1">
      <c r="B184" s="325"/>
      <c r="C184" s="300" t="s">
        <v>591</v>
      </c>
      <c r="D184" s="300"/>
      <c r="E184" s="300"/>
      <c r="F184" s="323" t="s">
        <v>527</v>
      </c>
      <c r="G184" s="300"/>
      <c r="H184" s="300" t="s">
        <v>604</v>
      </c>
      <c r="I184" s="300" t="s">
        <v>562</v>
      </c>
      <c r="J184" s="300"/>
      <c r="K184" s="348"/>
    </row>
    <row r="185" s="1" customFormat="1" ht="15" customHeight="1">
      <c r="B185" s="325"/>
      <c r="C185" s="300" t="s">
        <v>109</v>
      </c>
      <c r="D185" s="300"/>
      <c r="E185" s="300"/>
      <c r="F185" s="323" t="s">
        <v>533</v>
      </c>
      <c r="G185" s="300"/>
      <c r="H185" s="300" t="s">
        <v>605</v>
      </c>
      <c r="I185" s="300" t="s">
        <v>529</v>
      </c>
      <c r="J185" s="300">
        <v>50</v>
      </c>
      <c r="K185" s="348"/>
    </row>
    <row r="186" s="1" customFormat="1" ht="15" customHeight="1">
      <c r="B186" s="325"/>
      <c r="C186" s="300" t="s">
        <v>606</v>
      </c>
      <c r="D186" s="300"/>
      <c r="E186" s="300"/>
      <c r="F186" s="323" t="s">
        <v>533</v>
      </c>
      <c r="G186" s="300"/>
      <c r="H186" s="300" t="s">
        <v>607</v>
      </c>
      <c r="I186" s="300" t="s">
        <v>608</v>
      </c>
      <c r="J186" s="300"/>
      <c r="K186" s="348"/>
    </row>
    <row r="187" s="1" customFormat="1" ht="15" customHeight="1">
      <c r="B187" s="325"/>
      <c r="C187" s="300" t="s">
        <v>609</v>
      </c>
      <c r="D187" s="300"/>
      <c r="E187" s="300"/>
      <c r="F187" s="323" t="s">
        <v>533</v>
      </c>
      <c r="G187" s="300"/>
      <c r="H187" s="300" t="s">
        <v>610</v>
      </c>
      <c r="I187" s="300" t="s">
        <v>608</v>
      </c>
      <c r="J187" s="300"/>
      <c r="K187" s="348"/>
    </row>
    <row r="188" s="1" customFormat="1" ht="15" customHeight="1">
      <c r="B188" s="325"/>
      <c r="C188" s="300" t="s">
        <v>611</v>
      </c>
      <c r="D188" s="300"/>
      <c r="E188" s="300"/>
      <c r="F188" s="323" t="s">
        <v>533</v>
      </c>
      <c r="G188" s="300"/>
      <c r="H188" s="300" t="s">
        <v>612</v>
      </c>
      <c r="I188" s="300" t="s">
        <v>608</v>
      </c>
      <c r="J188" s="300"/>
      <c r="K188" s="348"/>
    </row>
    <row r="189" s="1" customFormat="1" ht="15" customHeight="1">
      <c r="B189" s="325"/>
      <c r="C189" s="361" t="s">
        <v>613</v>
      </c>
      <c r="D189" s="300"/>
      <c r="E189" s="300"/>
      <c r="F189" s="323" t="s">
        <v>533</v>
      </c>
      <c r="G189" s="300"/>
      <c r="H189" s="300" t="s">
        <v>614</v>
      </c>
      <c r="I189" s="300" t="s">
        <v>615</v>
      </c>
      <c r="J189" s="362" t="s">
        <v>616</v>
      </c>
      <c r="K189" s="348"/>
    </row>
    <row r="190" s="1" customFormat="1" ht="15" customHeight="1">
      <c r="B190" s="325"/>
      <c r="C190" s="361" t="s">
        <v>43</v>
      </c>
      <c r="D190" s="300"/>
      <c r="E190" s="300"/>
      <c r="F190" s="323" t="s">
        <v>527</v>
      </c>
      <c r="G190" s="300"/>
      <c r="H190" s="297" t="s">
        <v>617</v>
      </c>
      <c r="I190" s="300" t="s">
        <v>618</v>
      </c>
      <c r="J190" s="300"/>
      <c r="K190" s="348"/>
    </row>
    <row r="191" s="1" customFormat="1" ht="15" customHeight="1">
      <c r="B191" s="325"/>
      <c r="C191" s="361" t="s">
        <v>619</v>
      </c>
      <c r="D191" s="300"/>
      <c r="E191" s="300"/>
      <c r="F191" s="323" t="s">
        <v>527</v>
      </c>
      <c r="G191" s="300"/>
      <c r="H191" s="300" t="s">
        <v>620</v>
      </c>
      <c r="I191" s="300" t="s">
        <v>562</v>
      </c>
      <c r="J191" s="300"/>
      <c r="K191" s="348"/>
    </row>
    <row r="192" s="1" customFormat="1" ht="15" customHeight="1">
      <c r="B192" s="325"/>
      <c r="C192" s="361" t="s">
        <v>621</v>
      </c>
      <c r="D192" s="300"/>
      <c r="E192" s="300"/>
      <c r="F192" s="323" t="s">
        <v>527</v>
      </c>
      <c r="G192" s="300"/>
      <c r="H192" s="300" t="s">
        <v>622</v>
      </c>
      <c r="I192" s="300" t="s">
        <v>562</v>
      </c>
      <c r="J192" s="300"/>
      <c r="K192" s="348"/>
    </row>
    <row r="193" s="1" customFormat="1" ht="15" customHeight="1">
      <c r="B193" s="325"/>
      <c r="C193" s="361" t="s">
        <v>623</v>
      </c>
      <c r="D193" s="300"/>
      <c r="E193" s="300"/>
      <c r="F193" s="323" t="s">
        <v>533</v>
      </c>
      <c r="G193" s="300"/>
      <c r="H193" s="300" t="s">
        <v>624</v>
      </c>
      <c r="I193" s="300" t="s">
        <v>562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625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626</v>
      </c>
      <c r="D200" s="364"/>
      <c r="E200" s="364"/>
      <c r="F200" s="364" t="s">
        <v>627</v>
      </c>
      <c r="G200" s="365"/>
      <c r="H200" s="364" t="s">
        <v>628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618</v>
      </c>
      <c r="D202" s="300"/>
      <c r="E202" s="300"/>
      <c r="F202" s="323" t="s">
        <v>44</v>
      </c>
      <c r="G202" s="300"/>
      <c r="H202" s="300" t="s">
        <v>629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45</v>
      </c>
      <c r="G203" s="300"/>
      <c r="H203" s="300" t="s">
        <v>630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48</v>
      </c>
      <c r="G204" s="300"/>
      <c r="H204" s="300" t="s">
        <v>631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46</v>
      </c>
      <c r="G205" s="300"/>
      <c r="H205" s="300" t="s">
        <v>632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47</v>
      </c>
      <c r="G206" s="300"/>
      <c r="H206" s="300" t="s">
        <v>633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574</v>
      </c>
      <c r="D208" s="300"/>
      <c r="E208" s="300"/>
      <c r="F208" s="323" t="s">
        <v>79</v>
      </c>
      <c r="G208" s="300"/>
      <c r="H208" s="300" t="s">
        <v>634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469</v>
      </c>
      <c r="G209" s="300"/>
      <c r="H209" s="300" t="s">
        <v>470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467</v>
      </c>
      <c r="G210" s="300"/>
      <c r="H210" s="300" t="s">
        <v>635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471</v>
      </c>
      <c r="G211" s="361"/>
      <c r="H211" s="352" t="s">
        <v>472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473</v>
      </c>
      <c r="G212" s="361"/>
      <c r="H212" s="352" t="s">
        <v>636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598</v>
      </c>
      <c r="D214" s="300"/>
      <c r="E214" s="300"/>
      <c r="F214" s="323">
        <v>1</v>
      </c>
      <c r="G214" s="361"/>
      <c r="H214" s="352" t="s">
        <v>637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638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639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640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2022-03-14T13:43:15Z</dcterms:created>
  <dcterms:modified xsi:type="dcterms:W3CDTF">2022-03-14T13:43:22Z</dcterms:modified>
</cp:coreProperties>
</file>